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840" windowHeight="12585"/>
  </bookViews>
  <sheets>
    <sheet name="вед стр" sheetId="1" r:id="rId1"/>
  </sheets>
  <definedNames>
    <definedName name="_GoBack" localSheetId="0">'вед стр'!$A$400</definedName>
    <definedName name="_Hlk144906446" localSheetId="0">'вед стр'!$A$398</definedName>
    <definedName name="_xlnm._FilterDatabase" localSheetId="0" hidden="1">'вед стр'!$A$5:$H$598</definedName>
  </definedNames>
  <calcPr calcId="125725"/>
</workbook>
</file>

<file path=xl/calcChain.xml><?xml version="1.0" encoding="utf-8"?>
<calcChain xmlns="http://schemas.openxmlformats.org/spreadsheetml/2006/main">
  <c r="I591" i="1"/>
  <c r="H591"/>
  <c r="H590" s="1"/>
  <c r="H588" s="1"/>
  <c r="I590"/>
  <c r="I588" s="1"/>
  <c r="I586" s="1"/>
  <c r="G590"/>
  <c r="I589"/>
  <c r="I587" s="1"/>
  <c r="I585" s="1"/>
  <c r="H589"/>
  <c r="H587" s="1"/>
  <c r="H585" s="1"/>
  <c r="G589"/>
  <c r="G587" s="1"/>
  <c r="G585" s="1"/>
  <c r="G588"/>
  <c r="H586"/>
  <c r="G586"/>
  <c r="H584"/>
  <c r="I584" s="1"/>
  <c r="I583"/>
  <c r="I582" s="1"/>
  <c r="H583"/>
  <c r="H582" s="1"/>
  <c r="G583"/>
  <c r="G582" s="1"/>
  <c r="H581"/>
  <c r="I581" s="1"/>
  <c r="I580" s="1"/>
  <c r="I579" s="1"/>
  <c r="I578" s="1"/>
  <c r="G580"/>
  <c r="G579" s="1"/>
  <c r="G578"/>
  <c r="I576"/>
  <c r="I573" s="1"/>
  <c r="I566" s="1"/>
  <c r="I565" s="1"/>
  <c r="H576"/>
  <c r="G576"/>
  <c r="I574"/>
  <c r="H574"/>
  <c r="G574"/>
  <c r="H573"/>
  <c r="H566" s="1"/>
  <c r="H565" s="1"/>
  <c r="G573"/>
  <c r="G566" s="1"/>
  <c r="G565" s="1"/>
  <c r="I571"/>
  <c r="I570" s="1"/>
  <c r="H571"/>
  <c r="H570" s="1"/>
  <c r="G571"/>
  <c r="G570"/>
  <c r="I569"/>
  <c r="I568" s="1"/>
  <c r="I567" s="1"/>
  <c r="H569"/>
  <c r="H568" s="1"/>
  <c r="H567" s="1"/>
  <c r="G568"/>
  <c r="G567"/>
  <c r="H564"/>
  <c r="I564" s="1"/>
  <c r="I563"/>
  <c r="I562" s="1"/>
  <c r="G563"/>
  <c r="G562" s="1"/>
  <c r="H561"/>
  <c r="I561" s="1"/>
  <c r="I560" s="1"/>
  <c r="G560"/>
  <c r="H559"/>
  <c r="H558" s="1"/>
  <c r="G558"/>
  <c r="G557" s="1"/>
  <c r="G556" s="1"/>
  <c r="G555"/>
  <c r="I552"/>
  <c r="H552"/>
  <c r="G552"/>
  <c r="I551"/>
  <c r="H551"/>
  <c r="G551"/>
  <c r="G547" s="1"/>
  <c r="G546" s="1"/>
  <c r="G545" s="1"/>
  <c r="I549"/>
  <c r="I548" s="1"/>
  <c r="I547" s="1"/>
  <c r="I546" s="1"/>
  <c r="I545" s="1"/>
  <c r="H549"/>
  <c r="G549"/>
  <c r="H548"/>
  <c r="G548"/>
  <c r="H547"/>
  <c r="H546" s="1"/>
  <c r="H545"/>
  <c r="I544"/>
  <c r="H544"/>
  <c r="H543" s="1"/>
  <c r="G543"/>
  <c r="H542"/>
  <c r="H541" s="1"/>
  <c r="H540" s="1"/>
  <c r="G542"/>
  <c r="G541" s="1"/>
  <c r="G540" s="1"/>
  <c r="I538"/>
  <c r="I537" s="1"/>
  <c r="H538"/>
  <c r="H537" s="1"/>
  <c r="G538"/>
  <c r="G537" s="1"/>
  <c r="I535"/>
  <c r="H535"/>
  <c r="G535"/>
  <c r="G534" s="1"/>
  <c r="I534"/>
  <c r="H534"/>
  <c r="I531"/>
  <c r="H531"/>
  <c r="H530" s="1"/>
  <c r="H529" s="1"/>
  <c r="H528" s="1"/>
  <c r="G531"/>
  <c r="G530" s="1"/>
  <c r="G529" s="1"/>
  <c r="G528" s="1"/>
  <c r="I530"/>
  <c r="I529" s="1"/>
  <c r="I528" s="1"/>
  <c r="I527"/>
  <c r="I526" s="1"/>
  <c r="H527"/>
  <c r="H526" s="1"/>
  <c r="H525" s="1"/>
  <c r="G526"/>
  <c r="I525"/>
  <c r="G525"/>
  <c r="I524"/>
  <c r="I523" s="1"/>
  <c r="H524"/>
  <c r="H523" s="1"/>
  <c r="G523"/>
  <c r="I522"/>
  <c r="I521" s="1"/>
  <c r="H522"/>
  <c r="G522"/>
  <c r="G521" s="1"/>
  <c r="H519"/>
  <c r="H518" s="1"/>
  <c r="H517" s="1"/>
  <c r="G518"/>
  <c r="G517"/>
  <c r="G516" s="1"/>
  <c r="G515" s="1"/>
  <c r="H516"/>
  <c r="H515" s="1"/>
  <c r="H514" s="1"/>
  <c r="G514"/>
  <c r="I512"/>
  <c r="I511" s="1"/>
  <c r="H512"/>
  <c r="H511"/>
  <c r="H510" s="1"/>
  <c r="H509" s="1"/>
  <c r="G511"/>
  <c r="G510" s="1"/>
  <c r="G509" s="1"/>
  <c r="G508" s="1"/>
  <c r="I510"/>
  <c r="I509" s="1"/>
  <c r="I508" s="1"/>
  <c r="H508"/>
  <c r="I507"/>
  <c r="I506" s="1"/>
  <c r="H507"/>
  <c r="H506"/>
  <c r="G506"/>
  <c r="I505"/>
  <c r="H505"/>
  <c r="G505"/>
  <c r="I504"/>
  <c r="I503" s="1"/>
  <c r="H504"/>
  <c r="H503"/>
  <c r="G503"/>
  <c r="I502"/>
  <c r="H502"/>
  <c r="G502"/>
  <c r="I501"/>
  <c r="I500" s="1"/>
  <c r="I499" s="1"/>
  <c r="I498" s="1"/>
  <c r="H501"/>
  <c r="H500"/>
  <c r="G500"/>
  <c r="H499"/>
  <c r="H498" s="1"/>
  <c r="G499"/>
  <c r="G498" s="1"/>
  <c r="H497"/>
  <c r="I497" s="1"/>
  <c r="I496" s="1"/>
  <c r="I495" s="1"/>
  <c r="H496"/>
  <c r="H495" s="1"/>
  <c r="G496"/>
  <c r="G495" s="1"/>
  <c r="H494"/>
  <c r="I494" s="1"/>
  <c r="I493" s="1"/>
  <c r="I492" s="1"/>
  <c r="H493"/>
  <c r="H492" s="1"/>
  <c r="G493"/>
  <c r="G492" s="1"/>
  <c r="H491"/>
  <c r="I491" s="1"/>
  <c r="I490" s="1"/>
  <c r="I489" s="1"/>
  <c r="H490"/>
  <c r="H489" s="1"/>
  <c r="G490"/>
  <c r="G489" s="1"/>
  <c r="G488" s="1"/>
  <c r="I486"/>
  <c r="I485" s="1"/>
  <c r="H486"/>
  <c r="H485" s="1"/>
  <c r="G486"/>
  <c r="G485" s="1"/>
  <c r="I483"/>
  <c r="H483"/>
  <c r="H482" s="1"/>
  <c r="G483"/>
  <c r="G482" s="1"/>
  <c r="I482"/>
  <c r="I480"/>
  <c r="H480"/>
  <c r="G480"/>
  <c r="I479"/>
  <c r="H479"/>
  <c r="G479"/>
  <c r="I478"/>
  <c r="I477" s="1"/>
  <c r="H478"/>
  <c r="H477"/>
  <c r="G477"/>
  <c r="I476"/>
  <c r="H476"/>
  <c r="G476"/>
  <c r="I475"/>
  <c r="I474" s="1"/>
  <c r="I473" s="1"/>
  <c r="H475"/>
  <c r="H474"/>
  <c r="G474"/>
  <c r="H473"/>
  <c r="G473"/>
  <c r="I472"/>
  <c r="I471" s="1"/>
  <c r="I470" s="1"/>
  <c r="H472"/>
  <c r="H471"/>
  <c r="G471"/>
  <c r="H470"/>
  <c r="G470"/>
  <c r="G469" s="1"/>
  <c r="G468" s="1"/>
  <c r="G467" s="1"/>
  <c r="G466" s="1"/>
  <c r="H465"/>
  <c r="I465" s="1"/>
  <c r="I464"/>
  <c r="I463" s="1"/>
  <c r="I462" s="1"/>
  <c r="G464"/>
  <c r="G463" s="1"/>
  <c r="G462"/>
  <c r="G461" s="1"/>
  <c r="G460" s="1"/>
  <c r="I461"/>
  <c r="I460" s="1"/>
  <c r="I459"/>
  <c r="I458" s="1"/>
  <c r="I457" s="1"/>
  <c r="H459"/>
  <c r="H458" s="1"/>
  <c r="H457" s="1"/>
  <c r="G458"/>
  <c r="G457" s="1"/>
  <c r="H456"/>
  <c r="H455" s="1"/>
  <c r="H454" s="1"/>
  <c r="G455"/>
  <c r="G454" s="1"/>
  <c r="I453"/>
  <c r="I452" s="1"/>
  <c r="H453"/>
  <c r="H452" s="1"/>
  <c r="G452"/>
  <c r="I451"/>
  <c r="I450" s="1"/>
  <c r="H451"/>
  <c r="H450"/>
  <c r="H447" s="1"/>
  <c r="H446" s="1"/>
  <c r="H441" s="1"/>
  <c r="H440" s="1"/>
  <c r="G450"/>
  <c r="G447" s="1"/>
  <c r="G446" s="1"/>
  <c r="G441" s="1"/>
  <c r="G440" s="1"/>
  <c r="G433" s="1"/>
  <c r="I449"/>
  <c r="I448" s="1"/>
  <c r="H449"/>
  <c r="H448" s="1"/>
  <c r="G448"/>
  <c r="I445"/>
  <c r="I444" s="1"/>
  <c r="I443" s="1"/>
  <c r="I442" s="1"/>
  <c r="H445"/>
  <c r="H444"/>
  <c r="H443" s="1"/>
  <c r="H442" s="1"/>
  <c r="G444"/>
  <c r="G443" s="1"/>
  <c r="G442" s="1"/>
  <c r="H439"/>
  <c r="I439" s="1"/>
  <c r="I438" s="1"/>
  <c r="I437" s="1"/>
  <c r="I436" s="1"/>
  <c r="I435" s="1"/>
  <c r="I434" s="1"/>
  <c r="H438"/>
  <c r="H437" s="1"/>
  <c r="H436" s="1"/>
  <c r="H435" s="1"/>
  <c r="H434" s="1"/>
  <c r="G438"/>
  <c r="G437" s="1"/>
  <c r="G436"/>
  <c r="G435" s="1"/>
  <c r="G434" s="1"/>
  <c r="I432"/>
  <c r="I431" s="1"/>
  <c r="I430" s="1"/>
  <c r="I426" s="1"/>
  <c r="I425" s="1"/>
  <c r="I424" s="1"/>
  <c r="I423" s="1"/>
  <c r="H432"/>
  <c r="H431" s="1"/>
  <c r="H430" s="1"/>
  <c r="G431"/>
  <c r="G430"/>
  <c r="I429"/>
  <c r="I428" s="1"/>
  <c r="I427" s="1"/>
  <c r="H429"/>
  <c r="H428" s="1"/>
  <c r="H427" s="1"/>
  <c r="G428"/>
  <c r="G427"/>
  <c r="H422"/>
  <c r="I422" s="1"/>
  <c r="I421" s="1"/>
  <c r="I420" s="1"/>
  <c r="I419" s="1"/>
  <c r="I418" s="1"/>
  <c r="I417" s="1"/>
  <c r="H421"/>
  <c r="H420" s="1"/>
  <c r="H419" s="1"/>
  <c r="H418" s="1"/>
  <c r="H417" s="1"/>
  <c r="G421"/>
  <c r="G420" s="1"/>
  <c r="G419" s="1"/>
  <c r="G418" s="1"/>
  <c r="G417" s="1"/>
  <c r="G401" s="1"/>
  <c r="H416"/>
  <c r="I416" s="1"/>
  <c r="I415"/>
  <c r="I414" s="1"/>
  <c r="H415"/>
  <c r="H414" s="1"/>
  <c r="G415"/>
  <c r="G414" s="1"/>
  <c r="H413"/>
  <c r="I413" s="1"/>
  <c r="I412" s="1"/>
  <c r="I411" s="1"/>
  <c r="I410" s="1"/>
  <c r="I409" s="1"/>
  <c r="I408" s="1"/>
  <c r="G412"/>
  <c r="G411" s="1"/>
  <c r="G410"/>
  <c r="G409" s="1"/>
  <c r="G408" s="1"/>
  <c r="I407"/>
  <c r="I406" s="1"/>
  <c r="I405" s="1"/>
  <c r="I404" s="1"/>
  <c r="I403" s="1"/>
  <c r="I402" s="1"/>
  <c r="H407"/>
  <c r="H406" s="1"/>
  <c r="H405" s="1"/>
  <c r="G406"/>
  <c r="G405"/>
  <c r="H404"/>
  <c r="H403" s="1"/>
  <c r="H402" s="1"/>
  <c r="G404"/>
  <c r="G403" s="1"/>
  <c r="G402" s="1"/>
  <c r="H400"/>
  <c r="H399" s="1"/>
  <c r="G399"/>
  <c r="G398" s="1"/>
  <c r="H398"/>
  <c r="H397"/>
  <c r="H396" s="1"/>
  <c r="H395" s="1"/>
  <c r="G396"/>
  <c r="G395" s="1"/>
  <c r="H393"/>
  <c r="I393" s="1"/>
  <c r="I392" s="1"/>
  <c r="G392"/>
  <c r="H391"/>
  <c r="H390" s="1"/>
  <c r="G390"/>
  <c r="G389" s="1"/>
  <c r="G388" s="1"/>
  <c r="I386"/>
  <c r="I385" s="1"/>
  <c r="I384" s="1"/>
  <c r="H386"/>
  <c r="H385" s="1"/>
  <c r="H384" s="1"/>
  <c r="H380" s="1"/>
  <c r="H379" s="1"/>
  <c r="G385"/>
  <c r="G384"/>
  <c r="I383"/>
  <c r="I382" s="1"/>
  <c r="I381" s="1"/>
  <c r="H383"/>
  <c r="H382" s="1"/>
  <c r="H381" s="1"/>
  <c r="G382"/>
  <c r="G381"/>
  <c r="I380"/>
  <c r="I379" s="1"/>
  <c r="I378"/>
  <c r="I376" s="1"/>
  <c r="I375" s="1"/>
  <c r="I374" s="1"/>
  <c r="H378"/>
  <c r="G377"/>
  <c r="G376"/>
  <c r="G375"/>
  <c r="G374" s="1"/>
  <c r="I373"/>
  <c r="H373"/>
  <c r="I372"/>
  <c r="I371" s="1"/>
  <c r="I370" s="1"/>
  <c r="H372"/>
  <c r="H371" s="1"/>
  <c r="H370" s="1"/>
  <c r="G372"/>
  <c r="G371" s="1"/>
  <c r="G370" s="1"/>
  <c r="G369" s="1"/>
  <c r="I369"/>
  <c r="H369"/>
  <c r="H367"/>
  <c r="I367" s="1"/>
  <c r="I366" s="1"/>
  <c r="I365" s="1"/>
  <c r="I364" s="1"/>
  <c r="I363" s="1"/>
  <c r="G366"/>
  <c r="G365" s="1"/>
  <c r="G364" s="1"/>
  <c r="G363" s="1"/>
  <c r="G358" s="1"/>
  <c r="G357" s="1"/>
  <c r="I362"/>
  <c r="I361" s="1"/>
  <c r="I360" s="1"/>
  <c r="I359" s="1"/>
  <c r="H362"/>
  <c r="H361"/>
  <c r="H360" s="1"/>
  <c r="H359" s="1"/>
  <c r="G361"/>
  <c r="G360" s="1"/>
  <c r="G359" s="1"/>
  <c r="H356"/>
  <c r="I356" s="1"/>
  <c r="I354" s="1"/>
  <c r="I351" s="1"/>
  <c r="I350" s="1"/>
  <c r="I349" s="1"/>
  <c r="I355"/>
  <c r="H355"/>
  <c r="H354" s="1"/>
  <c r="G354"/>
  <c r="I353"/>
  <c r="I352" s="1"/>
  <c r="H353"/>
  <c r="H352"/>
  <c r="G352"/>
  <c r="G351" s="1"/>
  <c r="G350" s="1"/>
  <c r="G349" s="1"/>
  <c r="I348"/>
  <c r="I347" s="1"/>
  <c r="H348"/>
  <c r="H347" s="1"/>
  <c r="G347"/>
  <c r="I346"/>
  <c r="H346"/>
  <c r="G346"/>
  <c r="I345"/>
  <c r="I344" s="1"/>
  <c r="I343" s="1"/>
  <c r="H345"/>
  <c r="H344" s="1"/>
  <c r="G344"/>
  <c r="H343"/>
  <c r="G343"/>
  <c r="H341"/>
  <c r="I341" s="1"/>
  <c r="I340" s="1"/>
  <c r="I339" s="1"/>
  <c r="H340"/>
  <c r="H339" s="1"/>
  <c r="G340"/>
  <c r="G339" s="1"/>
  <c r="H338"/>
  <c r="I338" s="1"/>
  <c r="I337" s="1"/>
  <c r="H337"/>
  <c r="G337"/>
  <c r="G334" s="1"/>
  <c r="G333" s="1"/>
  <c r="I336"/>
  <c r="I335" s="1"/>
  <c r="H336"/>
  <c r="H335" s="1"/>
  <c r="H334" s="1"/>
  <c r="H333" s="1"/>
  <c r="G335"/>
  <c r="I331"/>
  <c r="I330" s="1"/>
  <c r="I329" s="1"/>
  <c r="I328" s="1"/>
  <c r="H331"/>
  <c r="H330" s="1"/>
  <c r="H329" s="1"/>
  <c r="H328" s="1"/>
  <c r="G330"/>
  <c r="G329"/>
  <c r="G328" s="1"/>
  <c r="H327"/>
  <c r="H326" s="1"/>
  <c r="G326"/>
  <c r="I325"/>
  <c r="I324" s="1"/>
  <c r="H325"/>
  <c r="H324" s="1"/>
  <c r="G324"/>
  <c r="H323"/>
  <c r="I323" s="1"/>
  <c r="I322"/>
  <c r="H322"/>
  <c r="G322"/>
  <c r="H318"/>
  <c r="H317" s="1"/>
  <c r="H316" s="1"/>
  <c r="H315" s="1"/>
  <c r="G317"/>
  <c r="G316" s="1"/>
  <c r="G315" s="1"/>
  <c r="H314"/>
  <c r="I314" s="1"/>
  <c r="I311"/>
  <c r="I310" s="1"/>
  <c r="I307" s="1"/>
  <c r="I306" s="1"/>
  <c r="H311"/>
  <c r="H310" s="1"/>
  <c r="H307" s="1"/>
  <c r="H306" s="1"/>
  <c r="G310"/>
  <c r="I309"/>
  <c r="H309"/>
  <c r="I308"/>
  <c r="H308"/>
  <c r="G308"/>
  <c r="G307" s="1"/>
  <c r="G306"/>
  <c r="I305"/>
  <c r="I304" s="1"/>
  <c r="I303" s="1"/>
  <c r="I302" s="1"/>
  <c r="H305"/>
  <c r="H304" s="1"/>
  <c r="H303" s="1"/>
  <c r="H302" s="1"/>
  <c r="G304"/>
  <c r="G303"/>
  <c r="G302" s="1"/>
  <c r="H301"/>
  <c r="H300" s="1"/>
  <c r="G300"/>
  <c r="G299" s="1"/>
  <c r="G298" s="1"/>
  <c r="H299"/>
  <c r="H298" s="1"/>
  <c r="I294"/>
  <c r="H294"/>
  <c r="G294"/>
  <c r="I293"/>
  <c r="I292" s="1"/>
  <c r="I291" s="1"/>
  <c r="I290" s="1"/>
  <c r="H293"/>
  <c r="H292" s="1"/>
  <c r="H291" s="1"/>
  <c r="H290" s="1"/>
  <c r="G293"/>
  <c r="G292" s="1"/>
  <c r="G291" s="1"/>
  <c r="G290" s="1"/>
  <c r="I288"/>
  <c r="H288"/>
  <c r="G288"/>
  <c r="I287"/>
  <c r="H287"/>
  <c r="H286" s="1"/>
  <c r="G287"/>
  <c r="G286" s="1"/>
  <c r="I286"/>
  <c r="I285"/>
  <c r="I284" s="1"/>
  <c r="H285"/>
  <c r="H284"/>
  <c r="H283" s="1"/>
  <c r="G284"/>
  <c r="G283" s="1"/>
  <c r="I283"/>
  <c r="I282"/>
  <c r="I281" s="1"/>
  <c r="I280" s="1"/>
  <c r="H282"/>
  <c r="H281"/>
  <c r="H280" s="1"/>
  <c r="G281"/>
  <c r="G280" s="1"/>
  <c r="I279"/>
  <c r="I278" s="1"/>
  <c r="I277" s="1"/>
  <c r="H279"/>
  <c r="H278"/>
  <c r="H277" s="1"/>
  <c r="G278"/>
  <c r="G277" s="1"/>
  <c r="I276"/>
  <c r="I275" s="1"/>
  <c r="H276"/>
  <c r="H275"/>
  <c r="H274" s="1"/>
  <c r="G275"/>
  <c r="G274" s="1"/>
  <c r="G267" s="1"/>
  <c r="I274"/>
  <c r="I273"/>
  <c r="I272" s="1"/>
  <c r="I271" s="1"/>
  <c r="H273"/>
  <c r="H272"/>
  <c r="H271" s="1"/>
  <c r="G272"/>
  <c r="G271" s="1"/>
  <c r="I270"/>
  <c r="I269" s="1"/>
  <c r="H270"/>
  <c r="H269"/>
  <c r="H268" s="1"/>
  <c r="G269"/>
  <c r="G268" s="1"/>
  <c r="I268"/>
  <c r="H266"/>
  <c r="H265" s="1"/>
  <c r="G265"/>
  <c r="I264"/>
  <c r="I263" s="1"/>
  <c r="H264"/>
  <c r="H263"/>
  <c r="G263"/>
  <c r="I262"/>
  <c r="I261" s="1"/>
  <c r="H262"/>
  <c r="H261" s="1"/>
  <c r="H260" s="1"/>
  <c r="H259" s="1"/>
  <c r="G261"/>
  <c r="G260"/>
  <c r="G259" s="1"/>
  <c r="G258" s="1"/>
  <c r="I256"/>
  <c r="I253" s="1"/>
  <c r="H256"/>
  <c r="H253" s="1"/>
  <c r="G256"/>
  <c r="I254"/>
  <c r="H254"/>
  <c r="G254"/>
  <c r="G253"/>
  <c r="G252" s="1"/>
  <c r="I252"/>
  <c r="H252"/>
  <c r="I250"/>
  <c r="H250"/>
  <c r="G250"/>
  <c r="I248"/>
  <c r="H248"/>
  <c r="H247" s="1"/>
  <c r="H246" s="1"/>
  <c r="G248"/>
  <c r="G247" s="1"/>
  <c r="G246" s="1"/>
  <c r="I247"/>
  <c r="I246" s="1"/>
  <c r="I244"/>
  <c r="I243" s="1"/>
  <c r="I242" s="1"/>
  <c r="H244"/>
  <c r="H243" s="1"/>
  <c r="H242" s="1"/>
  <c r="G244"/>
  <c r="G243" s="1"/>
  <c r="G242"/>
  <c r="H240"/>
  <c r="H239" s="1"/>
  <c r="H238" s="1"/>
  <c r="H237" s="1"/>
  <c r="H236" s="1"/>
  <c r="H235" s="1"/>
  <c r="G239"/>
  <c r="G238" s="1"/>
  <c r="G237" s="1"/>
  <c r="G236" s="1"/>
  <c r="G235" s="1"/>
  <c r="I232"/>
  <c r="I231" s="1"/>
  <c r="H232"/>
  <c r="H231"/>
  <c r="G231"/>
  <c r="I230"/>
  <c r="H230"/>
  <c r="H229" s="1"/>
  <c r="H228" s="1"/>
  <c r="I229"/>
  <c r="G229"/>
  <c r="G228"/>
  <c r="H227"/>
  <c r="G227"/>
  <c r="I226"/>
  <c r="I225" s="1"/>
  <c r="H226"/>
  <c r="H225"/>
  <c r="G225"/>
  <c r="I224"/>
  <c r="I223" s="1"/>
  <c r="H224"/>
  <c r="H223" s="1"/>
  <c r="H222" s="1"/>
  <c r="H221" s="1"/>
  <c r="G224"/>
  <c r="G223" s="1"/>
  <c r="G222"/>
  <c r="G221" s="1"/>
  <c r="G220" s="1"/>
  <c r="G219"/>
  <c r="I218"/>
  <c r="I217" s="1"/>
  <c r="H218"/>
  <c r="H217" s="1"/>
  <c r="G217"/>
  <c r="H216"/>
  <c r="I216" s="1"/>
  <c r="I215" s="1"/>
  <c r="I214" s="1"/>
  <c r="I213" s="1"/>
  <c r="G215"/>
  <c r="G214" s="1"/>
  <c r="G213" s="1"/>
  <c r="I212"/>
  <c r="H212"/>
  <c r="H211" s="1"/>
  <c r="H209" s="1"/>
  <c r="G211"/>
  <c r="H210"/>
  <c r="G210"/>
  <c r="G209"/>
  <c r="I204"/>
  <c r="H204"/>
  <c r="I203"/>
  <c r="I202" s="1"/>
  <c r="I201" s="1"/>
  <c r="I200" s="1"/>
  <c r="I199" s="1"/>
  <c r="I198" s="1"/>
  <c r="H203"/>
  <c r="H202" s="1"/>
  <c r="H201" s="1"/>
  <c r="H200" s="1"/>
  <c r="H199" s="1"/>
  <c r="H198" s="1"/>
  <c r="G202"/>
  <c r="G201"/>
  <c r="G200" s="1"/>
  <c r="G199" s="1"/>
  <c r="G198" s="1"/>
  <c r="I196"/>
  <c r="H196"/>
  <c r="G196"/>
  <c r="I195"/>
  <c r="H195"/>
  <c r="G195"/>
  <c r="I194"/>
  <c r="I193" s="1"/>
  <c r="I192" s="1"/>
  <c r="H194"/>
  <c r="H193" s="1"/>
  <c r="H192" s="1"/>
  <c r="G193"/>
  <c r="G192"/>
  <c r="I191"/>
  <c r="I190" s="1"/>
  <c r="I189"/>
  <c r="I186"/>
  <c r="H186"/>
  <c r="G186"/>
  <c r="G185" s="1"/>
  <c r="G184" s="1"/>
  <c r="G183" s="1"/>
  <c r="G182" s="1"/>
  <c r="G181" s="1"/>
  <c r="I185"/>
  <c r="I184" s="1"/>
  <c r="I183" s="1"/>
  <c r="I182" s="1"/>
  <c r="I181" s="1"/>
  <c r="H185"/>
  <c r="H184" s="1"/>
  <c r="H183"/>
  <c r="H182" s="1"/>
  <c r="H181" s="1"/>
  <c r="I179"/>
  <c r="I178" s="1"/>
  <c r="H179"/>
  <c r="H178" s="1"/>
  <c r="H174" s="1"/>
  <c r="H173" s="1"/>
  <c r="G179"/>
  <c r="G178" s="1"/>
  <c r="G174" s="1"/>
  <c r="G173" s="1"/>
  <c r="H177"/>
  <c r="I177" s="1"/>
  <c r="I176" s="1"/>
  <c r="I175" s="1"/>
  <c r="H176"/>
  <c r="H175" s="1"/>
  <c r="G176"/>
  <c r="G175" s="1"/>
  <c r="H172"/>
  <c r="H171" s="1"/>
  <c r="H170" s="1"/>
  <c r="H169" s="1"/>
  <c r="H168" s="1"/>
  <c r="H167" s="1"/>
  <c r="G171"/>
  <c r="G170" s="1"/>
  <c r="G169" s="1"/>
  <c r="G168" s="1"/>
  <c r="G167" s="1"/>
  <c r="I165"/>
  <c r="H165"/>
  <c r="G165"/>
  <c r="I164"/>
  <c r="I162" s="1"/>
  <c r="I160" s="1"/>
  <c r="H164"/>
  <c r="H162" s="1"/>
  <c r="H160" s="1"/>
  <c r="G164"/>
  <c r="I163"/>
  <c r="H163"/>
  <c r="G163"/>
  <c r="G162"/>
  <c r="G160" s="1"/>
  <c r="I161"/>
  <c r="H161"/>
  <c r="G161"/>
  <c r="I158"/>
  <c r="I157" s="1"/>
  <c r="H158"/>
  <c r="H157" s="1"/>
  <c r="G158"/>
  <c r="G157" s="1"/>
  <c r="I155"/>
  <c r="I154" s="1"/>
  <c r="I153" s="1"/>
  <c r="G155"/>
  <c r="G154" s="1"/>
  <c r="G153" s="1"/>
  <c r="I151"/>
  <c r="I150" s="1"/>
  <c r="I149" s="1"/>
  <c r="H151"/>
  <c r="H150" s="1"/>
  <c r="H149" s="1"/>
  <c r="G151"/>
  <c r="G150"/>
  <c r="G149"/>
  <c r="I147"/>
  <c r="I146" s="1"/>
  <c r="I144" s="1"/>
  <c r="H147"/>
  <c r="G147"/>
  <c r="H146"/>
  <c r="G146"/>
  <c r="G144" s="1"/>
  <c r="I145"/>
  <c r="H145"/>
  <c r="G145"/>
  <c r="H144"/>
  <c r="I142"/>
  <c r="H142"/>
  <c r="H141" s="1"/>
  <c r="H140" s="1"/>
  <c r="G142"/>
  <c r="G141" s="1"/>
  <c r="G140" s="1"/>
  <c r="I141"/>
  <c r="I140" s="1"/>
  <c r="H137"/>
  <c r="I137" s="1"/>
  <c r="I136"/>
  <c r="I135" s="1"/>
  <c r="I134" s="1"/>
  <c r="I133" s="1"/>
  <c r="I132" s="1"/>
  <c r="H136"/>
  <c r="H135" s="1"/>
  <c r="H134" s="1"/>
  <c r="H133" s="1"/>
  <c r="H132" s="1"/>
  <c r="G136"/>
  <c r="G135" s="1"/>
  <c r="G134" s="1"/>
  <c r="G133" s="1"/>
  <c r="G132" s="1"/>
  <c r="H131"/>
  <c r="I131" s="1"/>
  <c r="I130"/>
  <c r="H130"/>
  <c r="G130"/>
  <c r="H129"/>
  <c r="H128" s="1"/>
  <c r="G128"/>
  <c r="G125" s="1"/>
  <c r="H127"/>
  <c r="H126" s="1"/>
  <c r="G126"/>
  <c r="I119"/>
  <c r="I117" s="1"/>
  <c r="H119"/>
  <c r="G118"/>
  <c r="G117"/>
  <c r="I116"/>
  <c r="I114" s="1"/>
  <c r="H116"/>
  <c r="G115"/>
  <c r="G114"/>
  <c r="H113"/>
  <c r="H112" s="1"/>
  <c r="H111" s="1"/>
  <c r="G112"/>
  <c r="G111"/>
  <c r="H110"/>
  <c r="H109" s="1"/>
  <c r="H108" s="1"/>
  <c r="G109"/>
  <c r="G108"/>
  <c r="G107"/>
  <c r="G106" s="1"/>
  <c r="G105" s="1"/>
  <c r="G104" s="1"/>
  <c r="I102"/>
  <c r="H102"/>
  <c r="G102"/>
  <c r="I101"/>
  <c r="H101"/>
  <c r="G101"/>
  <c r="I99"/>
  <c r="I98" s="1"/>
  <c r="H99"/>
  <c r="H98" s="1"/>
  <c r="G99"/>
  <c r="G98" s="1"/>
  <c r="I97"/>
  <c r="H97"/>
  <c r="G97"/>
  <c r="I95"/>
  <c r="I94" s="1"/>
  <c r="I93" s="1"/>
  <c r="I92" s="1"/>
  <c r="I91" s="1"/>
  <c r="I90" s="1"/>
  <c r="H95"/>
  <c r="H94" s="1"/>
  <c r="G95"/>
  <c r="G94"/>
  <c r="G93" s="1"/>
  <c r="H93"/>
  <c r="H92" s="1"/>
  <c r="H91" s="1"/>
  <c r="H90" s="1"/>
  <c r="I88"/>
  <c r="I87" s="1"/>
  <c r="I86" s="1"/>
  <c r="H88"/>
  <c r="H87" s="1"/>
  <c r="H86" s="1"/>
  <c r="G88"/>
  <c r="G87" s="1"/>
  <c r="G86" s="1"/>
  <c r="I85"/>
  <c r="I84" s="1"/>
  <c r="I81" s="1"/>
  <c r="I80" s="1"/>
  <c r="H85"/>
  <c r="H84" s="1"/>
  <c r="G84"/>
  <c r="I83"/>
  <c r="I82" s="1"/>
  <c r="H83"/>
  <c r="H82"/>
  <c r="G82"/>
  <c r="G81" s="1"/>
  <c r="G80" s="1"/>
  <c r="I78"/>
  <c r="I77" s="1"/>
  <c r="H78"/>
  <c r="H77" s="1"/>
  <c r="G78"/>
  <c r="G77" s="1"/>
  <c r="I75"/>
  <c r="H75"/>
  <c r="G75"/>
  <c r="G74" s="1"/>
  <c r="I74"/>
  <c r="H74"/>
  <c r="H73"/>
  <c r="H72" s="1"/>
  <c r="H71" s="1"/>
  <c r="G72"/>
  <c r="G71" s="1"/>
  <c r="I68"/>
  <c r="H68"/>
  <c r="H67" s="1"/>
  <c r="H66" s="1"/>
  <c r="G68"/>
  <c r="G67" s="1"/>
  <c r="G66" s="1"/>
  <c r="I67"/>
  <c r="I66" s="1"/>
  <c r="H63"/>
  <c r="I63" s="1"/>
  <c r="I62" s="1"/>
  <c r="H62"/>
  <c r="G62"/>
  <c r="I61"/>
  <c r="H61"/>
  <c r="I60"/>
  <c r="H60"/>
  <c r="H59"/>
  <c r="I59" s="1"/>
  <c r="I58" s="1"/>
  <c r="G58"/>
  <c r="G57" s="1"/>
  <c r="H56"/>
  <c r="I56" s="1"/>
  <c r="I55" s="1"/>
  <c r="I54" s="1"/>
  <c r="G55"/>
  <c r="G54" s="1"/>
  <c r="H53"/>
  <c r="I53" s="1"/>
  <c r="I52" s="1"/>
  <c r="I51" s="1"/>
  <c r="G52"/>
  <c r="G51" s="1"/>
  <c r="H50"/>
  <c r="I50" s="1"/>
  <c r="I49" s="1"/>
  <c r="I48" s="1"/>
  <c r="G49"/>
  <c r="G48" s="1"/>
  <c r="G47" s="1"/>
  <c r="G46" s="1"/>
  <c r="G45" s="1"/>
  <c r="I43"/>
  <c r="H43"/>
  <c r="H42" s="1"/>
  <c r="G43"/>
  <c r="G42" s="1"/>
  <c r="I42"/>
  <c r="H41"/>
  <c r="I41" s="1"/>
  <c r="I40" s="1"/>
  <c r="I39" s="1"/>
  <c r="H40"/>
  <c r="H39" s="1"/>
  <c r="G40"/>
  <c r="G39" s="1"/>
  <c r="H38"/>
  <c r="I38" s="1"/>
  <c r="I37" s="1"/>
  <c r="I36" s="1"/>
  <c r="H37"/>
  <c r="H36" s="1"/>
  <c r="G37"/>
  <c r="G36" s="1"/>
  <c r="H35"/>
  <c r="I35" s="1"/>
  <c r="I34" s="1"/>
  <c r="I33" s="1"/>
  <c r="H34"/>
  <c r="H33" s="1"/>
  <c r="G34"/>
  <c r="G33" s="1"/>
  <c r="I31"/>
  <c r="H31"/>
  <c r="G31"/>
  <c r="G30" s="1"/>
  <c r="I30"/>
  <c r="H30"/>
  <c r="I25"/>
  <c r="H25"/>
  <c r="G25"/>
  <c r="I24"/>
  <c r="H24"/>
  <c r="G24"/>
  <c r="I23"/>
  <c r="I22" s="1"/>
  <c r="I21" s="1"/>
  <c r="H23"/>
  <c r="H22"/>
  <c r="G22"/>
  <c r="H21"/>
  <c r="G21"/>
  <c r="I20"/>
  <c r="I19" s="1"/>
  <c r="H20"/>
  <c r="H19"/>
  <c r="G19"/>
  <c r="I18"/>
  <c r="H18"/>
  <c r="G18"/>
  <c r="I17"/>
  <c r="I16" s="1"/>
  <c r="H17"/>
  <c r="H16"/>
  <c r="G16"/>
  <c r="I15"/>
  <c r="H15"/>
  <c r="G15"/>
  <c r="I14"/>
  <c r="I13" s="1"/>
  <c r="H14"/>
  <c r="H13"/>
  <c r="G13"/>
  <c r="I12"/>
  <c r="I11" s="1"/>
  <c r="I10" s="1"/>
  <c r="I9" s="1"/>
  <c r="H12"/>
  <c r="H11" s="1"/>
  <c r="H10" s="1"/>
  <c r="H9" s="1"/>
  <c r="G12"/>
  <c r="G11" s="1"/>
  <c r="G10" s="1"/>
  <c r="G9" s="1"/>
  <c r="I334" l="1"/>
  <c r="I333" s="1"/>
  <c r="I389"/>
  <c r="I388" s="1"/>
  <c r="H433"/>
  <c r="H332"/>
  <c r="I358"/>
  <c r="I357" s="1"/>
  <c r="I469"/>
  <c r="H65"/>
  <c r="H64" s="1"/>
  <c r="H258"/>
  <c r="H241" s="1"/>
  <c r="G123"/>
  <c r="G122" s="1"/>
  <c r="G124"/>
  <c r="I401"/>
  <c r="H220"/>
  <c r="H219"/>
  <c r="H368"/>
  <c r="G332"/>
  <c r="I57"/>
  <c r="I47" s="1"/>
  <c r="I46" s="1"/>
  <c r="I45" s="1"/>
  <c r="H401"/>
  <c r="H426"/>
  <c r="H425" s="1"/>
  <c r="H424" s="1"/>
  <c r="H423" s="1"/>
  <c r="I488"/>
  <c r="I542"/>
  <c r="I541" s="1"/>
  <c r="I540" s="1"/>
  <c r="I543"/>
  <c r="H376"/>
  <c r="H375" s="1"/>
  <c r="H374" s="1"/>
  <c r="H377"/>
  <c r="I342"/>
  <c r="I228"/>
  <c r="I227" s="1"/>
  <c r="H560"/>
  <c r="H557" s="1"/>
  <c r="H556" s="1"/>
  <c r="H555" s="1"/>
  <c r="H52"/>
  <c r="H51" s="1"/>
  <c r="H70"/>
  <c r="H297"/>
  <c r="G342"/>
  <c r="H351"/>
  <c r="H350" s="1"/>
  <c r="H349" s="1"/>
  <c r="G380"/>
  <c r="G379" s="1"/>
  <c r="G70"/>
  <c r="G65" s="1"/>
  <c r="G64" s="1"/>
  <c r="G8" s="1"/>
  <c r="G7" s="1"/>
  <c r="I110"/>
  <c r="I109" s="1"/>
  <c r="I108" s="1"/>
  <c r="I115"/>
  <c r="I127"/>
  <c r="I126" s="1"/>
  <c r="I139"/>
  <c r="I138" s="1"/>
  <c r="H155"/>
  <c r="H154" s="1"/>
  <c r="H153" s="1"/>
  <c r="H208"/>
  <c r="H207" s="1"/>
  <c r="H206" s="1"/>
  <c r="H205" s="1"/>
  <c r="I260"/>
  <c r="I259" s="1"/>
  <c r="I258" s="1"/>
  <c r="I241" s="1"/>
  <c r="I266"/>
  <c r="I265" s="1"/>
  <c r="G297"/>
  <c r="H366"/>
  <c r="H365" s="1"/>
  <c r="H364" s="1"/>
  <c r="H363" s="1"/>
  <c r="H358" s="1"/>
  <c r="H357" s="1"/>
  <c r="I377"/>
  <c r="H488"/>
  <c r="I519"/>
  <c r="I518" s="1"/>
  <c r="I517" s="1"/>
  <c r="I516" s="1"/>
  <c r="I515" s="1"/>
  <c r="I514" s="1"/>
  <c r="H139"/>
  <c r="H412"/>
  <c r="H411" s="1"/>
  <c r="H410" s="1"/>
  <c r="H409" s="1"/>
  <c r="H408" s="1"/>
  <c r="G533"/>
  <c r="G520" s="1"/>
  <c r="G513" s="1"/>
  <c r="H114"/>
  <c r="H107" s="1"/>
  <c r="H106" s="1"/>
  <c r="H105" s="1"/>
  <c r="H104" s="1"/>
  <c r="H115"/>
  <c r="I210"/>
  <c r="I211"/>
  <c r="I209" s="1"/>
  <c r="I208" s="1"/>
  <c r="I207" s="1"/>
  <c r="I206" s="1"/>
  <c r="I205" s="1"/>
  <c r="H117"/>
  <c r="H118"/>
  <c r="I29"/>
  <c r="I28" s="1"/>
  <c r="I27" s="1"/>
  <c r="H394"/>
  <c r="H387" s="1"/>
  <c r="I520"/>
  <c r="G208"/>
  <c r="G207" s="1"/>
  <c r="G206" s="1"/>
  <c r="G205" s="1"/>
  <c r="H521"/>
  <c r="H342"/>
  <c r="H125"/>
  <c r="H191"/>
  <c r="H190" s="1"/>
  <c r="H189" s="1"/>
  <c r="H188" s="1"/>
  <c r="H580"/>
  <c r="H579" s="1"/>
  <c r="H578" s="1"/>
  <c r="H29"/>
  <c r="H28" s="1"/>
  <c r="H27" s="1"/>
  <c r="G92"/>
  <c r="G91" s="1"/>
  <c r="G90" s="1"/>
  <c r="G139"/>
  <c r="G138" s="1"/>
  <c r="G191"/>
  <c r="G190" s="1"/>
  <c r="G189" s="1"/>
  <c r="G188" s="1"/>
  <c r="H321"/>
  <c r="H320" s="1"/>
  <c r="H319" s="1"/>
  <c r="G394"/>
  <c r="G387" s="1"/>
  <c r="G426"/>
  <c r="G425" s="1"/>
  <c r="G424" s="1"/>
  <c r="G423" s="1"/>
  <c r="H464"/>
  <c r="H463" s="1"/>
  <c r="H462" s="1"/>
  <c r="H461" s="1"/>
  <c r="H460" s="1"/>
  <c r="I533"/>
  <c r="H563"/>
  <c r="H562" s="1"/>
  <c r="I174"/>
  <c r="I173" s="1"/>
  <c r="I267"/>
  <c r="G554"/>
  <c r="I222"/>
  <c r="I221" s="1"/>
  <c r="H58"/>
  <c r="H57" s="1"/>
  <c r="I188"/>
  <c r="G241"/>
  <c r="G29"/>
  <c r="G28" s="1"/>
  <c r="G27" s="1"/>
  <c r="H49"/>
  <c r="H48" s="1"/>
  <c r="H55"/>
  <c r="H54" s="1"/>
  <c r="H81"/>
  <c r="H80" s="1"/>
  <c r="I113"/>
  <c r="I112" s="1"/>
  <c r="I111" s="1"/>
  <c r="I107" s="1"/>
  <c r="I106" s="1"/>
  <c r="I105" s="1"/>
  <c r="I104" s="1"/>
  <c r="I118"/>
  <c r="H215"/>
  <c r="H214" s="1"/>
  <c r="H213" s="1"/>
  <c r="H267"/>
  <c r="G321"/>
  <c r="G320" s="1"/>
  <c r="G319" s="1"/>
  <c r="H392"/>
  <c r="H389" s="1"/>
  <c r="H388" s="1"/>
  <c r="I447"/>
  <c r="I446" s="1"/>
  <c r="I441" s="1"/>
  <c r="I440" s="1"/>
  <c r="I433" s="1"/>
  <c r="I456"/>
  <c r="I455" s="1"/>
  <c r="I454" s="1"/>
  <c r="H469"/>
  <c r="H468" s="1"/>
  <c r="H467" s="1"/>
  <c r="H466" s="1"/>
  <c r="H533"/>
  <c r="I73"/>
  <c r="I72" s="1"/>
  <c r="I71" s="1"/>
  <c r="I70" s="1"/>
  <c r="I65" s="1"/>
  <c r="I64" s="1"/>
  <c r="I129"/>
  <c r="I128" s="1"/>
  <c r="I172"/>
  <c r="I171" s="1"/>
  <c r="I170" s="1"/>
  <c r="I169" s="1"/>
  <c r="I168" s="1"/>
  <c r="I240"/>
  <c r="I239" s="1"/>
  <c r="I238" s="1"/>
  <c r="I237" s="1"/>
  <c r="I236" s="1"/>
  <c r="I235" s="1"/>
  <c r="I301"/>
  <c r="I300" s="1"/>
  <c r="I299" s="1"/>
  <c r="I318"/>
  <c r="I317" s="1"/>
  <c r="I316" s="1"/>
  <c r="I315" s="1"/>
  <c r="I327"/>
  <c r="I326" s="1"/>
  <c r="I321" s="1"/>
  <c r="I320" s="1"/>
  <c r="I319" s="1"/>
  <c r="I391"/>
  <c r="I390" s="1"/>
  <c r="I397"/>
  <c r="I396" s="1"/>
  <c r="I395" s="1"/>
  <c r="I400"/>
  <c r="I399" s="1"/>
  <c r="I398" s="1"/>
  <c r="I559"/>
  <c r="I558" s="1"/>
  <c r="I557" s="1"/>
  <c r="I556" s="1"/>
  <c r="I555" s="1"/>
  <c r="I554" s="1"/>
  <c r="H138" l="1"/>
  <c r="I296"/>
  <c r="I234" s="1"/>
  <c r="I233" s="1"/>
  <c r="I8"/>
  <c r="I7" s="1"/>
  <c r="H234"/>
  <c r="I167"/>
  <c r="G296"/>
  <c r="G234" s="1"/>
  <c r="G121"/>
  <c r="G120" s="1"/>
  <c r="I125"/>
  <c r="I468"/>
  <c r="I467" s="1"/>
  <c r="I466" s="1"/>
  <c r="G368"/>
  <c r="H47"/>
  <c r="H46" s="1"/>
  <c r="H45" s="1"/>
  <c r="H8" s="1"/>
  <c r="H7" s="1"/>
  <c r="I219"/>
  <c r="I220"/>
  <c r="I297"/>
  <c r="I298"/>
  <c r="H123"/>
  <c r="H122" s="1"/>
  <c r="H124"/>
  <c r="H554"/>
  <c r="I394"/>
  <c r="I387" s="1"/>
  <c r="I368" s="1"/>
  <c r="H520"/>
  <c r="H296"/>
  <c r="I513"/>
  <c r="I332"/>
  <c r="H121" l="1"/>
  <c r="H120" s="1"/>
  <c r="I592"/>
  <c r="I123"/>
  <c r="I122" s="1"/>
  <c r="I121" s="1"/>
  <c r="I120" s="1"/>
  <c r="I124"/>
  <c r="H233"/>
  <c r="H513"/>
  <c r="G233"/>
  <c r="G592" s="1"/>
  <c r="H592" l="1"/>
</calcChain>
</file>

<file path=xl/sharedStrings.xml><?xml version="1.0" encoding="utf-8"?>
<sst xmlns="http://schemas.openxmlformats.org/spreadsheetml/2006/main" count="2926" uniqueCount="503">
  <si>
    <t>Таблица 2</t>
  </si>
  <si>
    <t xml:space="preserve">Распределение бюджетных ассигнований по главным распорядителям средств   бюджета МО "Ленский муниципальный район" на 2024 - 2026 годы </t>
  </si>
  <si>
    <t>(тыс. рублей)</t>
  </si>
  <si>
    <t>Наименование</t>
  </si>
  <si>
    <t>Глава</t>
  </si>
  <si>
    <t>Раздел</t>
  </si>
  <si>
    <t>Подраздел</t>
  </si>
  <si>
    <t xml:space="preserve">Целевая статья </t>
  </si>
  <si>
    <t xml:space="preserve">Вид расходов </t>
  </si>
  <si>
    <t>2024 год</t>
  </si>
  <si>
    <t>2025 год</t>
  </si>
  <si>
    <t>2026 год</t>
  </si>
  <si>
    <t>Отдел образования Администрации МО «Ленский муниципальный район»</t>
  </si>
  <si>
    <t>073</t>
  </si>
  <si>
    <t>ОБРАЗОВАНИЕ</t>
  </si>
  <si>
    <t>07</t>
  </si>
  <si>
    <t>Дошкольное образование</t>
  </si>
  <si>
    <t>01</t>
  </si>
  <si>
    <t>Муниципальная  программа  «Развитие образования Ленского  муниципального района»</t>
  </si>
  <si>
    <t>02 0 00 00000</t>
  </si>
  <si>
    <t xml:space="preserve">Подпрограмма « Развитие муниципальной системы дошкольного образования МО «Ленский муниципальный район» </t>
  </si>
  <si>
    <t>02 1 00 00000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</si>
  <si>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</si>
  <si>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02 1 00 84010</t>
  </si>
  <si>
    <t>Предоставление субсидий бюджетным, автономным учреждениям и иным некоммерческим организациям</t>
  </si>
  <si>
    <t xml:space="preserve">02 1 00 84010 </t>
  </si>
  <si>
    <t>600</t>
  </si>
  <si>
    <t>Субсидии бюджетным учреждениям</t>
  </si>
  <si>
    <t>610</t>
  </si>
  <si>
    <t>Развитие сети и создание современных условий в дошкольных образовательных организациях</t>
  </si>
  <si>
    <t>02 1 00 84020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</si>
  <si>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</si>
  <si>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</si>
  <si>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Обновление состава и компетенций педагогических кадров системы дошкольного образования, повышение качества работы</t>
  </si>
  <si>
    <t>02 1 00 84040</t>
  </si>
  <si>
    <t>Реализация образовательных программ</t>
  </si>
  <si>
    <t>02 1 00 Л8620</t>
  </si>
  <si>
    <t>Общее образование</t>
  </si>
  <si>
    <t>02</t>
  </si>
  <si>
    <t>Муниципальная программа «Развитие образования Ленского  муниципального района»</t>
  </si>
  <si>
    <t xml:space="preserve">Подпрограмма «Развитие муниципальной системы общего и дополнительного образования МО «Ленский муниципальный  район» </t>
  </si>
  <si>
    <t>02 2 00 00000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</si>
  <si>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</si>
  <si>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02 2 00 53032</t>
  </si>
  <si>
    <t>Обеспечение реализации федеральных государственных образовательных стандартов общего образования</t>
  </si>
  <si>
    <t>02 2 00 84050</t>
  </si>
  <si>
    <t>Создание механизмов, обеспечивающих равный доступ к качественному общему и дополнительному образованию</t>
  </si>
  <si>
    <t>02 2 00 84060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</si>
  <si>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</si>
  <si>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02 2 00 84080</t>
  </si>
  <si>
    <t>02 2 00 Л8620</t>
  </si>
  <si>
    <t xml:space="preserve">Дополнительное образование детей </t>
  </si>
  <si>
    <t>03</t>
  </si>
  <si>
    <t>Совершенствование системы выявления и развития талантов детей</t>
  </si>
  <si>
    <t>02 2 00 84090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</si>
  <si>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</si>
  <si>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02 2 00 84140</t>
  </si>
  <si>
    <t>Субсидии автономным учреждениям</t>
  </si>
  <si>
    <t>620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</si>
  <si>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</si>
  <si>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</si>
  <si>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</si>
  <si>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</si>
  <si>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</si>
  <si>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810</t>
  </si>
  <si>
    <t>Другие вопросы в области образования</t>
  </si>
  <si>
    <t>09</t>
  </si>
  <si>
    <t>Подпрограмма « Развитие муниципальной системы дошкольного образования МО «Ленский муниципальный район»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</si>
  <si>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</si>
  <si>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02 1 00 Л8390</t>
  </si>
  <si>
    <t>Увеличение количества детей, обеспеченных услугами по организации отдыха и оздоровления детей</t>
  </si>
  <si>
    <t>02 2 00 84130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</si>
  <si>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</si>
  <si>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02 2 00 Л8320</t>
  </si>
  <si>
    <t>02 2 00 Л8390</t>
  </si>
  <si>
    <t>Подпрограмма «Обеспечение деятельности Отдела образования Администрации МО «Ленский муниципальный район»</t>
  </si>
  <si>
    <t>02 3 00 00000</t>
  </si>
  <si>
    <t>Повышение эффективности деятельности Отдела образования Администрации МО «Ленский муниципальный район»</t>
  </si>
  <si>
    <t>02 3 00 84100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</si>
  <si>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</si>
  <si>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</si>
  <si>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</si>
  <si>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</si>
  <si>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</si>
  <si>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</si>
  <si>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</si>
  <si>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</si>
  <si>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Резервные средства</t>
  </si>
  <si>
    <t>80 0 00 00000</t>
  </si>
  <si>
    <t>Расходы на обеспечение деятельности подведомственных учреждений</t>
  </si>
  <si>
    <t>80 0 00 80100</t>
  </si>
  <si>
    <t>870</t>
  </si>
  <si>
    <t>Социальная политика</t>
  </si>
  <si>
    <t>10</t>
  </si>
  <si>
    <t>00</t>
  </si>
  <si>
    <t>Охрана семьи и детства</t>
  </si>
  <si>
    <t>04</t>
  </si>
  <si>
    <t xml:space="preserve">Муниципальная  программа  «Развитие образования Ленского  муниципального района» 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</si>
  <si>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</si>
  <si>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00 Л8650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</si>
  <si>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</si>
  <si>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02 2 00 L3042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</si>
  <si>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</si>
  <si>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02 2 00 S8330</t>
  </si>
  <si>
    <t>Физическая культура и спорт</t>
  </si>
  <si>
    <t>11</t>
  </si>
  <si>
    <t xml:space="preserve">Физическая культура </t>
  </si>
  <si>
    <t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</t>
  </si>
  <si>
    <t>11 0 00 00000</t>
  </si>
  <si>
    <t>Подпрограмма «Развитие физической культуры и спорта  в МО «Ленский муниципальный район»</t>
  </si>
  <si>
    <t>11 1 00 00000</t>
  </si>
  <si>
    <t>Мероприятия в сфере физической культуры и спорта</t>
  </si>
  <si>
    <t>11 1 00 40400</t>
  </si>
  <si>
    <t>Мероприятия в области физической культуры и спорта, осуществляемые органами местного самоуправления</t>
  </si>
  <si>
    <t>11 1 00 44010</t>
  </si>
  <si>
    <t>Развитие массовой  физической культуры и спорта, укрепление здоровья населения, реализация ВФСК ГТО</t>
  </si>
  <si>
    <t>11 1 00 85410</t>
  </si>
  <si>
    <t>Укрепление и развитие спортивной инфраструктуры, материально-технической базы учреждений физической культуры и спорта</t>
  </si>
  <si>
    <t>11 1 00 85420</t>
  </si>
  <si>
    <t>Финансовый отдел Администрации МО «Ленский муниципальный район»</t>
  </si>
  <si>
    <t>097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</si>
  <si>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</si>
  <si>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</si>
  <si>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</si>
  <si>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</t>
  </si>
  <si>
    <t>15 0 00 00000</t>
  </si>
  <si>
    <t>Подпрограмма « 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</si>
  <si>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15 1 00 00000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</si>
  <si>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«Ленский муниципальный район»</t>
  </si>
  <si>
    <t>15 1 00 81740</t>
  </si>
  <si>
    <t>Уплата налогов, сборов и иных платежей</t>
  </si>
  <si>
    <t>850</t>
  </si>
  <si>
    <t>Резервные фонды</t>
  </si>
  <si>
    <t xml:space="preserve">Резервный фонд  </t>
  </si>
  <si>
    <t>66 0 00 00000</t>
  </si>
  <si>
    <t>Резервный фонд Администрации МО «Ленский муниципальный район»</t>
  </si>
  <si>
    <t>66 1 00 00000</t>
  </si>
  <si>
    <t>Резервный фонд Администрации муниципального образования «Ленский муниципальный район»</t>
  </si>
  <si>
    <t>66 1 00 81400</t>
  </si>
  <si>
    <t>Другие общегосударственные вопросы</t>
  </si>
  <si>
    <t>13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</si>
  <si>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</t>
  </si>
  <si>
    <t>03 0 00 00000</t>
  </si>
  <si>
    <t xml:space="preserve">Подпрограмма «Развитие территориального общественного самоуправления на территории МО «Ленский муниципальный район» </t>
  </si>
  <si>
    <t>03 1 00 00000</t>
  </si>
  <si>
    <t>Поддержка территориального общественного самоуправления</t>
  </si>
  <si>
    <t>03 1 00 S8420</t>
  </si>
  <si>
    <t>Межбюджетные трансферты</t>
  </si>
  <si>
    <t>500</t>
  </si>
  <si>
    <t>Иные межбюджетные трансферты</t>
  </si>
  <si>
    <t>540</t>
  </si>
  <si>
    <t xml:space="preserve"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</t>
  </si>
  <si>
    <t>Подпрограмма « Поддержание устойчивого исполнения бюджетов муниципальных образований Ленского района»</t>
  </si>
  <si>
    <t>15 3 00 00000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</si>
  <si>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</si>
  <si>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15 3 00 Л8793</t>
  </si>
  <si>
    <t>Субвенции</t>
  </si>
  <si>
    <t>530</t>
  </si>
  <si>
    <t>Муниципальная программа «Развитие торговли на территории МО «Ленский муниципальный район»</t>
  </si>
  <si>
    <t>16 0 00 00000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</si>
  <si>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</si>
  <si>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16 0 00 S8220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</si>
  <si>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</si>
  <si>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>80 0 00 80110</t>
  </si>
  <si>
    <r>
  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  </r>
    <r>
      <rPr>
        <b/>
        <sz val="12"/>
        <color rgb="FF000000"/>
        <rFont val="Times New Roman"/>
        <family val="1"/>
        <charset val="204"/>
      </rPr>
      <t>.</t>
    </r>
  </si>
  <si>
    <t>80 0 00 81460</t>
  </si>
  <si>
    <t>Национальная оборона</t>
  </si>
  <si>
    <t>Мобилизационная и вневойсковая подготовка</t>
  </si>
  <si>
    <t xml:space="preserve">097 </t>
  </si>
  <si>
    <t>Осуществление первичного воинского учета органами местного самоуправления поселений, муниципальных и городских округов</t>
  </si>
  <si>
    <t>15 3 00 51181</t>
  </si>
  <si>
    <t>Национальная экономика</t>
  </si>
  <si>
    <t>Дорожное хозяйство (дорожные фонды)</t>
  </si>
  <si>
    <t>Муниципальная программа «Ремонт и содержание сети автомобильных дорог, находящихся в собственности МО «Ленский муниципальный район»</t>
  </si>
  <si>
    <t>20 0 00 00000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</si>
  <si>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</si>
  <si>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>20 0 00 83220</t>
  </si>
  <si>
    <t>Другие вопросы в области национальной экономики</t>
  </si>
  <si>
    <t>12</t>
  </si>
  <si>
    <t xml:space="preserve">Муниципальная программа «Развитие торговли на территории МО «Ленский муниципальный район» </t>
  </si>
  <si>
    <t>Повышение экономической доступности товаров для населения в целях реализации социальной политики</t>
  </si>
  <si>
    <t>16 0 00 81290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</si>
  <si>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</si>
  <si>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16 0 00 S8270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</si>
  <si>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</si>
  <si>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</si>
  <si>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«Управление муниципальными финансами МО «Ленский муниципальный район» и муниципальным долгом МО «Ленский муниципальный район»</t>
  </si>
  <si>
    <t xml:space="preserve">Подпрограмма «Управление муниципальным долгом МО «Ленский муниципальный район» </t>
  </si>
  <si>
    <t xml:space="preserve">13 </t>
  </si>
  <si>
    <t>15 2 00 00000</t>
  </si>
  <si>
    <t>Сохранение объема и структуры муниципального долга МО «Ленский муниципальный район» на экономически безопасном  уровне</t>
  </si>
  <si>
    <t>15 2 00 81750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</si>
  <si>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</si>
  <si>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</si>
  <si>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</si>
  <si>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</si>
  <si>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</si>
  <si>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</si>
  <si>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«Поддержание устойчивого исполнения бюджетов муниципальных образований Ленского района»</t>
  </si>
  <si>
    <t>Финансовое обеспечение повышения усточивости исполнения бюджетов муниципальных образований Ленского района</t>
  </si>
  <si>
    <t>15 3 00 81780</t>
  </si>
  <si>
    <t>Дотации</t>
  </si>
  <si>
    <t>510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</si>
  <si>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</si>
  <si>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15 3 00 Л8010</t>
  </si>
  <si>
    <t>Прочие межбюджетные трансферты общего характера</t>
  </si>
  <si>
    <t xml:space="preserve">15 3 00 81780 </t>
  </si>
  <si>
    <t xml:space="preserve">Субсидии </t>
  </si>
  <si>
    <t>520</t>
  </si>
  <si>
    <t>Собрание депутатов  МО «Ленский муниципальный район»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</si>
  <si>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</si>
  <si>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</si>
  <si>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«Ленский муниципальный район»</t>
  </si>
  <si>
    <t>62 0 00 00000</t>
  </si>
  <si>
    <t>Председатель Собрания депутатов муниципального образования «Ленский муниципальный район»</t>
  </si>
  <si>
    <t>62 1 00 00000</t>
  </si>
  <si>
    <t>Расходы на содержание органов местного самоуправления и обеспечение их функций</t>
  </si>
  <si>
    <t xml:space="preserve"> 62 1 00 80010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</si>
  <si>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</si>
  <si>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62 1 00 80010</t>
  </si>
  <si>
    <t>Расходы на выплату персоналу государственных (муниципальных) органов</t>
  </si>
  <si>
    <t>Собрание депутатов муниципального образования «Ленский муниципальный район»</t>
  </si>
  <si>
    <t>62 2 00 00000</t>
  </si>
  <si>
    <t>62 2 00 80010</t>
  </si>
  <si>
    <t>Контрольно-счетная комиссия  МО «Ленский муниципальный район»</t>
  </si>
  <si>
    <t>099</t>
  </si>
  <si>
    <t>Обеспечение деятельности Контрольно-счетной комиссии МО «Ленский муниципальный район»</t>
  </si>
  <si>
    <t>64 0 00 00000</t>
  </si>
  <si>
    <t>Председатель Контрольно- счетной комиссии МО «Ленский муниципальный район»</t>
  </si>
  <si>
    <t>64 1 00 00000</t>
  </si>
  <si>
    <t>Расходы на содержание  органов местного самоуправления  и обеспечение их функций</t>
  </si>
  <si>
    <t>64 1 00 80010</t>
  </si>
  <si>
    <t>Аппарат контрольно-счетной комиссии</t>
  </si>
  <si>
    <t>64 2 00 00000</t>
  </si>
  <si>
    <t>Расходы на содержание  органов местного самоуправления и обеспечение их функций</t>
  </si>
  <si>
    <t>64 2 00 80010</t>
  </si>
  <si>
    <t>Администрация МО «Ленский муниципальный район»</t>
  </si>
  <si>
    <t>312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</si>
  <si>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</si>
  <si>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функционирования Главы Муниципального Образования </t>
  </si>
  <si>
    <t>61 0 00 00000</t>
  </si>
  <si>
    <t>Глава муниципального образования «Ленский муниципальный район»</t>
  </si>
  <si>
    <t>61 1 00 00000</t>
  </si>
  <si>
    <t>61 1 00 80010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</si>
  <si>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</si>
  <si>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Муниципальная программа «Обеспечение качественным, доступным жильем и объектами  инженерной и транспортной  инфраструктуры  населения Ленского  района»</t>
  </si>
  <si>
    <t>06 0 00 00000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</si>
  <si>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</si>
  <si>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06 0 00 Л8690</t>
  </si>
  <si>
    <t xml:space="preserve">Муниципальная программа  «Профилактика безнадзорности и правонарушений несовершеннолетних на территории МО «Ленский муниципальный район» </t>
  </si>
  <si>
    <t>09 0 00 00000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</si>
  <si>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</si>
  <si>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09 0 00 Л8791</t>
  </si>
  <si>
    <t>Муниципальная программа «Улучшение условий и охраны труда на территории  МО «Ленский муниципальный район»</t>
  </si>
  <si>
    <t>10 0 00 00000</t>
  </si>
  <si>
    <t>Осуществление государственных полномочий в сфере охраны труда</t>
  </si>
  <si>
    <t>10 0 00 Л8710</t>
  </si>
  <si>
    <t xml:space="preserve"> 10 0 00 Л8710</t>
  </si>
  <si>
    <t xml:space="preserve">Муниципальная программа «Совершенствование муниципального управления в МО «Ленский муниципальный район» </t>
  </si>
  <si>
    <t>13 0 00 00000</t>
  </si>
  <si>
    <t>Подпрограмма «Обеспечение деятельности Администрации МО «Ленский муниципальный район»</t>
  </si>
  <si>
    <t>13 1 00 00000</t>
  </si>
  <si>
    <t>Обеспечение эффективного исполнения полномочий и функций Администрации МО «Ленский муниципальный район»</t>
  </si>
  <si>
    <t>13 1 00 81010</t>
  </si>
  <si>
    <t>Подпрограмма «Информатизация органов местного самоуправления муниципального образования «Ленский муниципальный район»</t>
  </si>
  <si>
    <t>13 4 00 00000</t>
  </si>
  <si>
    <t>Приведение систем обработки персональных данных в соответствии требованиям законодательства</t>
  </si>
  <si>
    <t>13 4 00 81070</t>
  </si>
  <si>
    <t>Обеспечение  качественного предоставления государственных и муниципальных услуг на основе использования информационно-коммуникационных технологий;</t>
  </si>
  <si>
    <t>13 4 00 81080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</si>
  <si>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</si>
  <si>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13 4 00 81090</t>
  </si>
  <si>
    <t>Совершенствование информационно-технологической и телекоммуникационной  инфраструктуры,обеспечивающей повышение уровня доступа к информационным и коммунационным технологиям</t>
  </si>
  <si>
    <t>13 4 00 81110</t>
  </si>
  <si>
    <t>Повышение открытости и качества предоставления информации  о деятельности органов местного самоуправления</t>
  </si>
  <si>
    <t>13 4 00 81130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</si>
  <si>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</si>
  <si>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13 4 00 81140</t>
  </si>
  <si>
    <t>Осуществление государственных полномочий по формированию торгового реестра</t>
  </si>
  <si>
    <t>16 0 00 Л8700</t>
  </si>
  <si>
    <t xml:space="preserve">Судебная система </t>
  </si>
  <si>
    <t>05</t>
  </si>
  <si>
    <t>Подпрограмма «Организация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</si>
  <si>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</si>
  <si>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15 1 00 51201</t>
  </si>
  <si>
    <t>Комфортное Поморье</t>
  </si>
  <si>
    <t>03 1 00 88470</t>
  </si>
  <si>
    <t xml:space="preserve">Муниципальная программа «Профилактика правонарушений на территориии МО «Ленский муниципальный район» </t>
  </si>
  <si>
    <t>08 0 00 00000</t>
  </si>
  <si>
    <t>Повышение эффективности охраны общественного порядка и обеспечения общественной безопасности</t>
  </si>
  <si>
    <t>08 0 00 81510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</si>
  <si>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</si>
  <si>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09 0 00 87240</t>
  </si>
  <si>
    <t>Совершенствование деятельности органов и учреждений системы профилактики безнадзорности и правонарушений несовершеннолетних на территории МО «Ленский муниципальный район»</t>
  </si>
  <si>
    <t>09 0 00 87250</t>
  </si>
  <si>
    <t xml:space="preserve">Муниципальная программа «Улучшение условий и охраны труда на территории  МО «Ленский муниципальный район» </t>
  </si>
  <si>
    <t>Информационное обеспечение и пропаганда охраны труда</t>
  </si>
  <si>
    <t>10 0 00 81360</t>
  </si>
  <si>
    <t>Муниципальная программа «Совершенствование муниципального управления в МО «Ленский муниципальный район»</t>
  </si>
  <si>
    <t>Расходы на выплаты персоналу казенных учреждений</t>
  </si>
  <si>
    <t>110</t>
  </si>
  <si>
    <t xml:space="preserve">Муниципальная программа «Противодействие коррупции в МО «Ленский муниципальный район» </t>
  </si>
  <si>
    <t>14 0 00 00000</t>
  </si>
  <si>
    <t>Совершенствование системы противодействия коррупции в МО «Ленский муниципальный район»</t>
  </si>
  <si>
    <t>14 0 00 81410</t>
  </si>
  <si>
    <t xml:space="preserve">Муниципальная программа «Развитие имущественно - земельных отношений в МО «Ленский муниципальный район» </t>
  </si>
  <si>
    <t>22 0 00 00000</t>
  </si>
  <si>
    <t xml:space="preserve">Подпрограмма «Эффективное управление муниципальным имуществом на территории МО «Ленский муниципальный район» </t>
  </si>
  <si>
    <t>22 1 00 00000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</si>
  <si>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</si>
  <si>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22 1 00 81170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</si>
  <si>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</si>
  <si>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>22 1 00 81180</t>
  </si>
  <si>
    <t xml:space="preserve"> Подпрограмма «Эффективное управление земельными ресурсами на территории МО «Ленский муниципальный район»</t>
  </si>
  <si>
    <t>22 2 00 00000</t>
  </si>
  <si>
    <t>Реализация мероприятий по землеустройству и землепользованию на территории МО «Ленский муниципальный район»</t>
  </si>
  <si>
    <t>22 2 00 81210</t>
  </si>
  <si>
    <t>Удовлетворение потребностей физических и юридических лиц в земельных участках для строительства и иных целей</t>
  </si>
  <si>
    <t>22 2 00 81220</t>
  </si>
  <si>
    <t>Обеспечение деятельности Администрации МО «Ленский муниципальный район»</t>
  </si>
  <si>
    <t>65 0 00 00000</t>
  </si>
  <si>
    <t>Мероприятия в сфере общегосударственных вопросов</t>
  </si>
  <si>
    <t>65 3 00 00000</t>
  </si>
  <si>
    <t>Мероприятия в сфере общегосударственных вопросов, осуществляемые органами местного самоуправления</t>
  </si>
  <si>
    <t>65 3 00 80480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</si>
  <si>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</si>
  <si>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</si>
  <si>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</si>
  <si>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 Защита населения  и территории МО «Ленский муниципальный район» от чрезвычайных ситуаций, обеспечение пожарной безопасности и безопасности людей на водных объектах»</t>
  </si>
  <si>
    <t>07 0 00 00000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</si>
  <si>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</si>
  <si>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07 0 00 81960</t>
  </si>
  <si>
    <t>Закупка товаров, работ и услуг для обеспечения  государственных (муниципальных) нужд</t>
  </si>
  <si>
    <t>Мероприятия в сфере гражданской обороны и чрезвычайных ситуаций</t>
  </si>
  <si>
    <t>65 4 00 00000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</si>
  <si>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</si>
  <si>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65 4 00 80500</t>
  </si>
  <si>
    <t>Сельское хозяйство и рыболовство</t>
  </si>
  <si>
    <t xml:space="preserve">Муниципальная  программа  «Создание условий для развития сельского хозяйства в  МО «Ленский муниципальный район» </t>
  </si>
  <si>
    <t>05 0 00 00000</t>
  </si>
  <si>
    <t>Стимулирование роста объемов сельскохозяйственного производства</t>
  </si>
  <si>
    <t>05 0 00 82210</t>
  </si>
  <si>
    <t xml:space="preserve">Транспорт </t>
  </si>
  <si>
    <t>08</t>
  </si>
  <si>
    <t xml:space="preserve">Муниципальная программа «Развитие общественного пассажирского транспорта муниципального образования «Ленский муниципальный район» </t>
  </si>
  <si>
    <t xml:space="preserve">08 </t>
  </si>
  <si>
    <t>19 0 00 00000</t>
  </si>
  <si>
    <t>Совершенствование организационного обеспечения функционирования пассажирского транспорта</t>
  </si>
  <si>
    <t>19 0 00 83050</t>
  </si>
  <si>
    <t>Приведение сети автомобильных дорог общего пользования местного значения в соответствии с нормативными требованиями к автомобильным дорогам</t>
  </si>
  <si>
    <t>20 0 00 83230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</si>
  <si>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района»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</si>
  <si>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</si>
  <si>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06 0 00 83510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</si>
  <si>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</si>
  <si>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</si>
  <si>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</si>
  <si>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</si>
  <si>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 xml:space="preserve">Муниципальная программа «Развитие малого и среднего предпринимательства на территории МО «Ленский муниципальный район» </t>
  </si>
  <si>
    <t>12 0 00 00000</t>
  </si>
  <si>
    <t>Развитие механизмов финансовой поддержки субъектов малого и среднего предпринимательства</t>
  </si>
  <si>
    <t>12 0 00 82910</t>
  </si>
  <si>
    <t>Стимулирование  развития и повышение привлекательности предпринимательской деятельности</t>
  </si>
  <si>
    <t>12 0 00 82930</t>
  </si>
  <si>
    <t xml:space="preserve">Жилищно-коммунальное хозяйство </t>
  </si>
  <si>
    <t>Жилищное хозяйство</t>
  </si>
  <si>
    <t xml:space="preserve">Муниципальная программа «Развитие имущественно- земельных отношений в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</si>
  <si>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 </t>
  </si>
  <si>
    <t>Коммунальное хозяйство</t>
  </si>
  <si>
    <t xml:space="preserve">Муниципальная программа «Комплексное развитие сельских территорий  МО «Ленский муниципальный район» </t>
  </si>
  <si>
    <t>23 0 00 00000</t>
  </si>
  <si>
    <t xml:space="preserve"> Подпрограмма «Создание  и развитие инфраструктуры на сельских территориях»</t>
  </si>
  <si>
    <t>23 2 00 00000</t>
  </si>
  <si>
    <t>Обустройство населенных пунктов, расположенных на сельских территориях, объектами социальной и инженерной инфраструктуры</t>
  </si>
  <si>
    <t>23 2 00 87020</t>
  </si>
  <si>
    <t>Разработка проектно-сметной документации на строительство и реконструкцию (модернизацию) объектов водоотведения</t>
  </si>
  <si>
    <t>23 2 00 S3730</t>
  </si>
  <si>
    <t>Капитальные вложения в объекты  государственной (муниципальной) собственности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</si>
  <si>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</si>
  <si>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</si>
  <si>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</si>
  <si>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«Охрана окружающей среды и обеспечение экологической безопасности  в  МО «Ленский муниципальный район»</t>
  </si>
  <si>
    <t>21 0 00 00000</t>
  </si>
  <si>
    <t xml:space="preserve">Подпрограмма « Обеспечение экологической безопасности в МО «Ленский муниципальный район» </t>
  </si>
  <si>
    <t>21 1 00 00000</t>
  </si>
  <si>
    <t>Обеспечение экологической безопасности и снижение загрязнения окружающей среды</t>
  </si>
  <si>
    <t>21 1 00 81610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</si>
  <si>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</si>
  <si>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21 1 00 81620</t>
  </si>
  <si>
    <t>020 0 00 0000</t>
  </si>
  <si>
    <t>Подпрограмма «Развитие муниципальной системы общего и дополнительного образования МО «Ленский муниципальный  район»</t>
  </si>
  <si>
    <t>Молодежная политика</t>
  </si>
  <si>
    <t xml:space="preserve"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</si>
  <si>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 xml:space="preserve">Подпрограмма «Развитие туризма  в МО «Ленский муниципальный район» </t>
  </si>
  <si>
    <t>11 2 00 00000</t>
  </si>
  <si>
    <t>Содействие сохранению и развитию традиционных народных промыслов и ремесел</t>
  </si>
  <si>
    <t>11 2  00 85530</t>
  </si>
  <si>
    <t xml:space="preserve">Подпрограмма «Повышение эффективности реализации молодежной политики  в МО «Ленский муниципальный район» </t>
  </si>
  <si>
    <t>11 3 00 00000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</si>
  <si>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</si>
  <si>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11 3 00 87400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</si>
  <si>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</si>
  <si>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11 3 00 87410</t>
  </si>
  <si>
    <t>Содействие занятости подростков и молодежи,профессиональной ориентации и социально-трудовой адаптации</t>
  </si>
  <si>
    <t>11 3 00 87420</t>
  </si>
  <si>
    <t>Муниципальная  программа  "Развитие образования Ленского  муниципального района"</t>
  </si>
  <si>
    <t xml:space="preserve">Подпрограмма "Развитие муниципальной системы общего и дополнительного образования МО "Ленский муниципальный  район" </t>
  </si>
  <si>
    <t>Социальное обеспечение и иные выплаты населению</t>
  </si>
  <si>
    <t>300</t>
  </si>
  <si>
    <t>Иные выплаты населению</t>
  </si>
  <si>
    <t>360</t>
  </si>
  <si>
    <t xml:space="preserve">Культура, кинематография </t>
  </si>
  <si>
    <t xml:space="preserve">Культура </t>
  </si>
  <si>
    <t>Муниципальная программа «Развитие сферы культуры МО «Ленский муниципальный район»</t>
  </si>
  <si>
    <t>04 0 00 00000</t>
  </si>
  <si>
    <t>Подпрограмма « Библиотечное обслуживание населения»</t>
  </si>
  <si>
    <t>04 1 00 00000</t>
  </si>
  <si>
    <t>Организация библиотечного обслуживания населения Ленского района</t>
  </si>
  <si>
    <t>04 1 00 85010</t>
  </si>
  <si>
    <t xml:space="preserve">04 1 00 85010 </t>
  </si>
  <si>
    <t>Повышение качества и доступности библиотечных услуг, обеспечение безопасности учреждения</t>
  </si>
  <si>
    <t>04 1 00 85020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</si>
  <si>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</si>
  <si>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04 1 00 85040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</si>
  <si>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</si>
  <si>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</si>
  <si>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</si>
  <si>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04 1 00 S6820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</si>
  <si>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</si>
  <si>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04 1 00 S8240</t>
  </si>
  <si>
    <t>Подпрограмма «Организация досуга, туристских и культурно-развлекательных программ»</t>
  </si>
  <si>
    <t>04 2 00 00000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</si>
  <si>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</si>
  <si>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04 2 00 85050</t>
  </si>
  <si>
    <t>Содействие развитию туризма и любительского народного творчества</t>
  </si>
  <si>
    <t>04 2 00 85060</t>
  </si>
  <si>
    <t>04 2 00 85070</t>
  </si>
  <si>
    <t>Подпрограмма «Организация музейной деятельности»</t>
  </si>
  <si>
    <t>04 3 00 00000</t>
  </si>
  <si>
    <t>Развитие музейной сферы</t>
  </si>
  <si>
    <t>04 3 00 85080</t>
  </si>
  <si>
    <t>Повышение качества предоставления музейных услуг и обеспечение их максимальной доступности населению Ленского района</t>
  </si>
  <si>
    <t>04 3 00 85090</t>
  </si>
  <si>
    <t>04 3 00 85100</t>
  </si>
  <si>
    <t xml:space="preserve"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</si>
  <si>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Формирование туристского продукта на территории района</t>
  </si>
  <si>
    <t>11 2  00 85510</t>
  </si>
  <si>
    <t>Пенсионное обеспечение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</si>
  <si>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</si>
  <si>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13 2 00 00000</t>
  </si>
  <si>
    <t>Повышение профессиональной заинтересованности муниципальных служащих в прохождении муниципальной службы</t>
  </si>
  <si>
    <t>13 2 00 81040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</si>
  <si>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</si>
  <si>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</si>
  <si>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</si>
  <si>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«Охрана здоровья граждан Ленского района»</t>
  </si>
  <si>
    <t>01 0 00 00000</t>
  </si>
  <si>
    <t>Содействие доступности специализированной медицинской помощи онкологическим больным</t>
  </si>
  <si>
    <t xml:space="preserve">10 </t>
  </si>
  <si>
    <t xml:space="preserve">03 </t>
  </si>
  <si>
    <t>01 0 00 86030</t>
  </si>
  <si>
    <t>Социальные выплаты гражданам, кроме публичных нормативных социальных выплат</t>
  </si>
  <si>
    <t>320</t>
  </si>
  <si>
    <t>Реализация мероприятий по популяризации здорового образа жизни</t>
  </si>
  <si>
    <t>01 0 00 86040</t>
  </si>
  <si>
    <t xml:space="preserve"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</t>
  </si>
  <si>
    <t>Подпрограмма « Содействие развитию социально ориентированных некоммерческих организаций в Ленском районе»</t>
  </si>
  <si>
    <t>03 2  00 00000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</si>
  <si>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</si>
  <si>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03 2 00 Э8910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</si>
  <si>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</si>
  <si>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06 0 00 67483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</si>
  <si>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</si>
  <si>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06 0 00 67484</t>
  </si>
  <si>
    <t xml:space="preserve"> Подпрограмма «Создание условий для обеспечения доступным и комфортным жильем сельского населения»</t>
  </si>
  <si>
    <t>23 1 00 00000</t>
  </si>
  <si>
    <t>Стимулирование строительства (приобретение) жилья для сельского населения</t>
  </si>
  <si>
    <t>23 1 00 87010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</si>
  <si>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</si>
  <si>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00 R0821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</si>
  <si>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</si>
  <si>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00 Л8770</t>
  </si>
  <si>
    <t>Другие вопросы в области социальной политики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</si>
  <si>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</si>
  <si>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03 2  00 87300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</si>
  <si>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</si>
  <si>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03 2  00 87310</t>
  </si>
  <si>
    <t>Подпрограмма «Реализация семейной политики в МО «Ленский муниципальный район»</t>
  </si>
  <si>
    <t>11 4 00 00000</t>
  </si>
  <si>
    <t>Формирование и укрепление в обществе нравственных, семейных ценностей, повышение социальной привлекательности и престижа молодой семьи</t>
  </si>
  <si>
    <t>11 4 00 87450</t>
  </si>
  <si>
    <t>Осуществление государственных полномочий по выплате вознаграждений профессиональным опекунам</t>
  </si>
  <si>
    <t>11 4 00 Л8730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</si>
  <si>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</si>
  <si>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11 4 00 Л8792</t>
  </si>
  <si>
    <t>Муниципальная программа «Укрепление общественного здоровья среди населения Ленского района»</t>
  </si>
  <si>
    <t>24 0 00 00000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</si>
  <si>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</si>
  <si>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24 0 00 86050</t>
  </si>
  <si>
    <t>Формирование среды, способствующей ведению гражданами здорового образа жизни и укрепление общественного здоровья</t>
  </si>
  <si>
    <t>24 0 00 86060</t>
  </si>
  <si>
    <t>Сохранение объема и структуры муниципального долга МО «Ленский муниципальный район» на экономически безопасном уровне</t>
  </si>
  <si>
    <t>ВСЕГО:</t>
  </si>
</sst>
</file>

<file path=xl/styles.xml><?xml version="1.0" encoding="utf-8"?>
<styleSheet xmlns="http://schemas.openxmlformats.org/spreadsheetml/2006/main">
  <numFmts count="5">
    <numFmt numFmtId="164" formatCode="#,##0.0_р_."/>
    <numFmt numFmtId="165" formatCode="0.0"/>
    <numFmt numFmtId="166" formatCode="000"/>
    <numFmt numFmtId="167" formatCode="00"/>
    <numFmt numFmtId="168" formatCode="00\ 0\ 00\ 00000"/>
  </numFmts>
  <fonts count="2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24"/>
      <color rgb="FFFF0000"/>
      <name val="Times New Roman"/>
      <family val="1"/>
    </font>
    <font>
      <sz val="24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7" fillId="0" borderId="0"/>
    <xf numFmtId="0" fontId="17" fillId="0" borderId="0"/>
  </cellStyleXfs>
  <cellXfs count="82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3" fontId="2" fillId="0" borderId="4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2" xfId="0" applyNumberFormat="1" applyFont="1" applyFill="1" applyBorder="1" applyAlignment="1" applyProtection="1">
      <alignment vertical="top" wrapText="1"/>
      <protection hidden="1"/>
    </xf>
    <xf numFmtId="49" fontId="9" fillId="0" borderId="4" xfId="0" applyNumberFormat="1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justify" wrapText="1"/>
    </xf>
    <xf numFmtId="49" fontId="13" fillId="0" borderId="4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justify"/>
    </xf>
    <xf numFmtId="0" fontId="9" fillId="0" borderId="2" xfId="0" applyFont="1" applyFill="1" applyBorder="1" applyAlignment="1">
      <alignment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64" fontId="16" fillId="0" borderId="2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justify"/>
    </xf>
    <xf numFmtId="0" fontId="1" fillId="0" borderId="7" xfId="0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0" fontId="1" fillId="0" borderId="2" xfId="1" applyNumberFormat="1" applyFont="1" applyFill="1" applyBorder="1" applyAlignment="1" applyProtection="1">
      <alignment vertical="top" wrapText="1"/>
      <protection hidden="1"/>
    </xf>
    <xf numFmtId="0" fontId="14" fillId="0" borderId="2" xfId="0" applyFont="1" applyFill="1" applyBorder="1" applyAlignment="1">
      <alignment wrapText="1"/>
    </xf>
    <xf numFmtId="0" fontId="2" fillId="0" borderId="8" xfId="2" applyNumberFormat="1" applyFont="1" applyFill="1" applyBorder="1" applyAlignment="1" applyProtection="1">
      <alignment vertical="top" wrapText="1"/>
      <protection hidden="1"/>
    </xf>
    <xf numFmtId="166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2" applyNumberFormat="1" applyFont="1" applyFill="1" applyBorder="1" applyAlignment="1" applyProtection="1">
      <alignment horizontal="center" vertical="center"/>
      <protection hidden="1"/>
    </xf>
    <xf numFmtId="168" fontId="2" fillId="0" borderId="9" xfId="2" applyNumberFormat="1" applyFont="1" applyFill="1" applyBorder="1" applyAlignment="1" applyProtection="1">
      <alignment horizontal="center" vertical="center"/>
      <protection hidden="1"/>
    </xf>
    <xf numFmtId="166" fontId="2" fillId="0" borderId="9" xfId="2" applyNumberFormat="1" applyFont="1" applyFill="1" applyBorder="1" applyAlignment="1" applyProtection="1">
      <alignment horizontal="center" vertical="center"/>
      <protection hidden="1"/>
    </xf>
    <xf numFmtId="0" fontId="1" fillId="0" borderId="8" xfId="2" applyNumberFormat="1" applyFont="1" applyFill="1" applyBorder="1" applyAlignment="1" applyProtection="1">
      <alignment vertical="top" wrapText="1"/>
      <protection hidden="1"/>
    </xf>
    <xf numFmtId="166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1" fillId="0" borderId="9" xfId="2" applyNumberFormat="1" applyFont="1" applyFill="1" applyBorder="1" applyAlignment="1" applyProtection="1">
      <alignment horizontal="center" vertical="center"/>
      <protection hidden="1"/>
    </xf>
    <xf numFmtId="168" fontId="1" fillId="0" borderId="9" xfId="2" applyNumberFormat="1" applyFont="1" applyFill="1" applyBorder="1" applyAlignment="1" applyProtection="1">
      <alignment horizontal="center" vertical="center"/>
      <protection hidden="1"/>
    </xf>
    <xf numFmtId="166" fontId="1" fillId="0" borderId="9" xfId="2" applyNumberFormat="1" applyFont="1" applyFill="1" applyBorder="1" applyAlignment="1" applyProtection="1">
      <alignment horizontal="center" vertical="center"/>
      <protection hidden="1"/>
    </xf>
    <xf numFmtId="49" fontId="19" fillId="0" borderId="4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20" fillId="0" borderId="0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1"/>
  <sheetViews>
    <sheetView tabSelected="1" topLeftCell="A580" zoomScale="80" zoomScaleNormal="80" workbookViewId="0">
      <selection activeCell="H608" sqref="H608"/>
    </sheetView>
  </sheetViews>
  <sheetFormatPr defaultRowHeight="12.75"/>
  <cols>
    <col min="1" max="1" width="72.5703125" style="76" customWidth="1"/>
    <col min="2" max="2" width="7.7109375" style="76" customWidth="1"/>
    <col min="3" max="3" width="6.28515625" style="76" customWidth="1"/>
    <col min="4" max="4" width="5.85546875" style="76" customWidth="1"/>
    <col min="5" max="5" width="16" style="76" customWidth="1"/>
    <col min="6" max="6" width="6.28515625" style="76" customWidth="1"/>
    <col min="7" max="7" width="13" style="76" customWidth="1"/>
    <col min="8" max="8" width="12.28515625" style="76" customWidth="1"/>
    <col min="9" max="9" width="12.5703125" style="76" customWidth="1"/>
    <col min="10" max="16384" width="9.140625" style="76"/>
  </cols>
  <sheetData>
    <row r="1" spans="1:9" ht="15" customHeight="1">
      <c r="A1" s="1"/>
      <c r="B1" s="1"/>
      <c r="C1" s="1"/>
      <c r="D1" s="1"/>
      <c r="E1" s="1"/>
      <c r="F1" s="1"/>
      <c r="G1" s="1"/>
      <c r="H1" s="1"/>
      <c r="I1" s="1" t="s">
        <v>0</v>
      </c>
    </row>
    <row r="2" spans="1:9" ht="15" customHeight="1">
      <c r="A2" s="80" t="s">
        <v>1</v>
      </c>
      <c r="B2" s="80"/>
      <c r="C2" s="80"/>
      <c r="D2" s="80"/>
      <c r="E2" s="80"/>
      <c r="F2" s="80"/>
      <c r="G2" s="80"/>
      <c r="H2" s="80"/>
      <c r="I2" s="80"/>
    </row>
    <row r="3" spans="1:9" ht="15" customHeight="1">
      <c r="A3" s="80"/>
      <c r="B3" s="80"/>
      <c r="C3" s="80"/>
      <c r="D3" s="80"/>
      <c r="E3" s="80"/>
      <c r="F3" s="80"/>
      <c r="G3" s="80"/>
      <c r="H3" s="80"/>
      <c r="I3" s="80"/>
    </row>
    <row r="4" spans="1:9" ht="15.75" customHeight="1">
      <c r="A4" s="81"/>
      <c r="B4" s="81"/>
      <c r="C4" s="81"/>
      <c r="D4" s="81"/>
      <c r="E4" s="81"/>
      <c r="F4" s="81"/>
      <c r="G4" s="81"/>
      <c r="H4" s="81"/>
      <c r="I4" s="81"/>
    </row>
    <row r="5" spans="1:9" ht="31.5">
      <c r="A5" s="2"/>
      <c r="B5" s="2"/>
      <c r="C5" s="2"/>
      <c r="D5" s="2"/>
      <c r="E5" s="2"/>
      <c r="F5" s="2"/>
      <c r="G5" s="2"/>
      <c r="H5" s="2"/>
      <c r="I5" s="2" t="s">
        <v>2</v>
      </c>
    </row>
    <row r="6" spans="1:9" ht="36" customHeight="1">
      <c r="A6" s="3" t="s">
        <v>3</v>
      </c>
      <c r="B6" s="4" t="s">
        <v>4</v>
      </c>
      <c r="C6" s="4" t="s">
        <v>5</v>
      </c>
      <c r="D6" s="4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</row>
    <row r="7" spans="1:9" ht="39">
      <c r="A7" s="6" t="s">
        <v>12</v>
      </c>
      <c r="B7" s="7" t="s">
        <v>13</v>
      </c>
      <c r="C7" s="7"/>
      <c r="D7" s="7"/>
      <c r="E7" s="8"/>
      <c r="F7" s="8"/>
      <c r="G7" s="13">
        <f>G8+G90+G104</f>
        <v>641369.30000000016</v>
      </c>
      <c r="H7" s="13">
        <f t="shared" ref="H7:I7" si="0">H8+H90+H104</f>
        <v>680840.42799999996</v>
      </c>
      <c r="I7" s="13">
        <f t="shared" si="0"/>
        <v>701110.02512000001</v>
      </c>
    </row>
    <row r="8" spans="1:9" ht="15.75">
      <c r="A8" s="9" t="s">
        <v>14</v>
      </c>
      <c r="B8" s="10" t="s">
        <v>13</v>
      </c>
      <c r="C8" s="11" t="s">
        <v>15</v>
      </c>
      <c r="D8" s="11"/>
      <c r="E8" s="12"/>
      <c r="F8" s="12"/>
      <c r="G8" s="13">
        <f>G9+G27+G45+G64</f>
        <v>626134.40000000014</v>
      </c>
      <c r="H8" s="13">
        <f t="shared" ref="H8:I8" si="1">H9+H27+H45+H64</f>
        <v>665016.85600000003</v>
      </c>
      <c r="I8" s="13">
        <f t="shared" si="1"/>
        <v>685049.85424000002</v>
      </c>
    </row>
    <row r="9" spans="1:9" ht="15.75">
      <c r="A9" s="9" t="s">
        <v>16</v>
      </c>
      <c r="B9" s="10" t="s">
        <v>13</v>
      </c>
      <c r="C9" s="11" t="s">
        <v>15</v>
      </c>
      <c r="D9" s="11" t="s">
        <v>17</v>
      </c>
      <c r="E9" s="12"/>
      <c r="F9" s="12"/>
      <c r="G9" s="13">
        <f>G10</f>
        <v>161807.70000000001</v>
      </c>
      <c r="H9" s="13">
        <f t="shared" ref="H9:I10" si="2">H10</f>
        <v>173689.86</v>
      </c>
      <c r="I9" s="13">
        <f t="shared" si="2"/>
        <v>180616.5344</v>
      </c>
    </row>
    <row r="10" spans="1:9" ht="31.5">
      <c r="A10" s="9" t="s">
        <v>18</v>
      </c>
      <c r="B10" s="14" t="s">
        <v>13</v>
      </c>
      <c r="C10" s="15" t="s">
        <v>15</v>
      </c>
      <c r="D10" s="15" t="s">
        <v>17</v>
      </c>
      <c r="E10" s="10" t="s">
        <v>19</v>
      </c>
      <c r="F10" s="16"/>
      <c r="G10" s="17">
        <f>G11</f>
        <v>161807.70000000001</v>
      </c>
      <c r="H10" s="17">
        <f t="shared" si="2"/>
        <v>173689.86</v>
      </c>
      <c r="I10" s="17">
        <f t="shared" si="2"/>
        <v>180616.5344</v>
      </c>
    </row>
    <row r="11" spans="1:9" ht="31.5">
      <c r="A11" s="9" t="s">
        <v>20</v>
      </c>
      <c r="B11" s="14" t="s">
        <v>13</v>
      </c>
      <c r="C11" s="15" t="s">
        <v>15</v>
      </c>
      <c r="D11" s="15" t="s">
        <v>17</v>
      </c>
      <c r="E11" s="14" t="s">
        <v>21</v>
      </c>
      <c r="F11" s="10"/>
      <c r="G11" s="17">
        <f>G12+G15+G24+G18+G21</f>
        <v>161807.70000000001</v>
      </c>
      <c r="H11" s="17">
        <f t="shared" ref="H11:I11" si="3">H12+H15+H24+H18+H21</f>
        <v>173689.86</v>
      </c>
      <c r="I11" s="17">
        <f t="shared" si="3"/>
        <v>180616.5344</v>
      </c>
    </row>
    <row r="12" spans="1:9" ht="63">
      <c r="A12" s="9" t="s">
        <v>22</v>
      </c>
      <c r="B12" s="10" t="s">
        <v>13</v>
      </c>
      <c r="C12" s="11" t="s">
        <v>15</v>
      </c>
      <c r="D12" s="11" t="s">
        <v>17</v>
      </c>
      <c r="E12" s="10" t="s">
        <v>23</v>
      </c>
      <c r="F12" s="18"/>
      <c r="G12" s="17">
        <f>G13</f>
        <v>55160</v>
      </c>
      <c r="H12" s="17">
        <f t="shared" ref="H12:I13" si="4">H13</f>
        <v>57366.400000000001</v>
      </c>
      <c r="I12" s="17">
        <f t="shared" si="4"/>
        <v>59661.056000000004</v>
      </c>
    </row>
    <row r="13" spans="1:9" ht="31.5">
      <c r="A13" s="19" t="s">
        <v>24</v>
      </c>
      <c r="B13" s="18" t="s">
        <v>13</v>
      </c>
      <c r="C13" s="20" t="s">
        <v>15</v>
      </c>
      <c r="D13" s="20" t="s">
        <v>17</v>
      </c>
      <c r="E13" s="18" t="s">
        <v>25</v>
      </c>
      <c r="F13" s="18" t="s">
        <v>26</v>
      </c>
      <c r="G13" s="21">
        <f>G14</f>
        <v>55160</v>
      </c>
      <c r="H13" s="21">
        <f t="shared" si="4"/>
        <v>57366.400000000001</v>
      </c>
      <c r="I13" s="21">
        <f t="shared" si="4"/>
        <v>59661.056000000004</v>
      </c>
    </row>
    <row r="14" spans="1:9" ht="15.75">
      <c r="A14" s="19" t="s">
        <v>27</v>
      </c>
      <c r="B14" s="22" t="s">
        <v>13</v>
      </c>
      <c r="C14" s="23" t="s">
        <v>15</v>
      </c>
      <c r="D14" s="23" t="s">
        <v>17</v>
      </c>
      <c r="E14" s="22" t="s">
        <v>25</v>
      </c>
      <c r="F14" s="18" t="s">
        <v>28</v>
      </c>
      <c r="G14" s="21">
        <v>55160</v>
      </c>
      <c r="H14" s="21">
        <f>G14*1.04</f>
        <v>57366.400000000001</v>
      </c>
      <c r="I14" s="21">
        <f>H14*1.04</f>
        <v>59661.056000000004</v>
      </c>
    </row>
    <row r="15" spans="1:9" ht="31.5">
      <c r="A15" s="9" t="s">
        <v>29</v>
      </c>
      <c r="B15" s="14" t="s">
        <v>13</v>
      </c>
      <c r="C15" s="15" t="s">
        <v>15</v>
      </c>
      <c r="D15" s="15" t="s">
        <v>17</v>
      </c>
      <c r="E15" s="14" t="s">
        <v>30</v>
      </c>
      <c r="F15" s="10"/>
      <c r="G15" s="17">
        <f>G16</f>
        <v>123.5</v>
      </c>
      <c r="H15" s="17">
        <f t="shared" ref="H15:I16" si="5">H16</f>
        <v>128.44</v>
      </c>
      <c r="I15" s="17">
        <f t="shared" si="5"/>
        <v>133.57759999999999</v>
      </c>
    </row>
    <row r="16" spans="1:9" ht="31.5">
      <c r="A16" s="19" t="s">
        <v>24</v>
      </c>
      <c r="B16" s="18" t="s">
        <v>13</v>
      </c>
      <c r="C16" s="20" t="s">
        <v>15</v>
      </c>
      <c r="D16" s="20" t="s">
        <v>17</v>
      </c>
      <c r="E16" s="18" t="s">
        <v>30</v>
      </c>
      <c r="F16" s="18" t="s">
        <v>26</v>
      </c>
      <c r="G16" s="21">
        <f>G17</f>
        <v>123.5</v>
      </c>
      <c r="H16" s="21">
        <f t="shared" si="5"/>
        <v>128.44</v>
      </c>
      <c r="I16" s="21">
        <f t="shared" si="5"/>
        <v>133.57759999999999</v>
      </c>
    </row>
    <row r="17" spans="1:9" ht="15.75">
      <c r="A17" s="19" t="s">
        <v>27</v>
      </c>
      <c r="B17" s="18" t="s">
        <v>13</v>
      </c>
      <c r="C17" s="20" t="s">
        <v>15</v>
      </c>
      <c r="D17" s="20" t="s">
        <v>17</v>
      </c>
      <c r="E17" s="18" t="s">
        <v>30</v>
      </c>
      <c r="F17" s="18" t="s">
        <v>28</v>
      </c>
      <c r="G17" s="21">
        <v>123.5</v>
      </c>
      <c r="H17" s="21">
        <f>G17*1.04</f>
        <v>128.44</v>
      </c>
      <c r="I17" s="21">
        <f>H17*1.04</f>
        <v>133.57759999999999</v>
      </c>
    </row>
    <row r="18" spans="1:9" ht="31.5">
      <c r="A18" s="9" t="s">
        <v>31</v>
      </c>
      <c r="B18" s="14" t="s">
        <v>13</v>
      </c>
      <c r="C18" s="15" t="s">
        <v>15</v>
      </c>
      <c r="D18" s="15" t="s">
        <v>17</v>
      </c>
      <c r="E18" s="14" t="s">
        <v>32</v>
      </c>
      <c r="F18" s="10"/>
      <c r="G18" s="17">
        <f>G19</f>
        <v>450</v>
      </c>
      <c r="H18" s="17">
        <f t="shared" ref="H18:I19" si="6">H19</f>
        <v>468</v>
      </c>
      <c r="I18" s="17">
        <f t="shared" si="6"/>
        <v>486.72</v>
      </c>
    </row>
    <row r="19" spans="1:9" ht="31.5">
      <c r="A19" s="19" t="s">
        <v>24</v>
      </c>
      <c r="B19" s="18" t="s">
        <v>13</v>
      </c>
      <c r="C19" s="20" t="s">
        <v>15</v>
      </c>
      <c r="D19" s="20" t="s">
        <v>17</v>
      </c>
      <c r="E19" s="18" t="s">
        <v>32</v>
      </c>
      <c r="F19" s="18" t="s">
        <v>26</v>
      </c>
      <c r="G19" s="21">
        <f>G20</f>
        <v>450</v>
      </c>
      <c r="H19" s="21">
        <f t="shared" si="6"/>
        <v>468</v>
      </c>
      <c r="I19" s="21">
        <f t="shared" si="6"/>
        <v>486.72</v>
      </c>
    </row>
    <row r="20" spans="1:9" ht="15.75">
      <c r="A20" s="19" t="s">
        <v>27</v>
      </c>
      <c r="B20" s="18" t="s">
        <v>13</v>
      </c>
      <c r="C20" s="20" t="s">
        <v>15</v>
      </c>
      <c r="D20" s="20" t="s">
        <v>17</v>
      </c>
      <c r="E20" s="18" t="s">
        <v>32</v>
      </c>
      <c r="F20" s="18" t="s">
        <v>28</v>
      </c>
      <c r="G20" s="21">
        <v>450</v>
      </c>
      <c r="H20" s="21">
        <f>G20*1.04</f>
        <v>468</v>
      </c>
      <c r="I20" s="21">
        <f>H20*1.04</f>
        <v>486.72</v>
      </c>
    </row>
    <row r="21" spans="1:9" ht="31.5">
      <c r="A21" s="9" t="s">
        <v>33</v>
      </c>
      <c r="B21" s="14" t="s">
        <v>13</v>
      </c>
      <c r="C21" s="15" t="s">
        <v>15</v>
      </c>
      <c r="D21" s="15" t="s">
        <v>17</v>
      </c>
      <c r="E21" s="14" t="s">
        <v>34</v>
      </c>
      <c r="F21" s="10"/>
      <c r="G21" s="17">
        <f>G22</f>
        <v>25.5</v>
      </c>
      <c r="H21" s="17">
        <f t="shared" ref="H21:I22" si="7">H22</f>
        <v>26.52</v>
      </c>
      <c r="I21" s="17">
        <f t="shared" si="7"/>
        <v>27.5808</v>
      </c>
    </row>
    <row r="22" spans="1:9" ht="31.5">
      <c r="A22" s="19" t="s">
        <v>24</v>
      </c>
      <c r="B22" s="18" t="s">
        <v>13</v>
      </c>
      <c r="C22" s="20" t="s">
        <v>15</v>
      </c>
      <c r="D22" s="20" t="s">
        <v>17</v>
      </c>
      <c r="E22" s="18" t="s">
        <v>34</v>
      </c>
      <c r="F22" s="18" t="s">
        <v>26</v>
      </c>
      <c r="G22" s="21">
        <f>G23</f>
        <v>25.5</v>
      </c>
      <c r="H22" s="21">
        <f t="shared" si="7"/>
        <v>26.52</v>
      </c>
      <c r="I22" s="21">
        <f t="shared" si="7"/>
        <v>27.5808</v>
      </c>
    </row>
    <row r="23" spans="1:9" ht="15.75">
      <c r="A23" s="19" t="s">
        <v>27</v>
      </c>
      <c r="B23" s="18" t="s">
        <v>13</v>
      </c>
      <c r="C23" s="20" t="s">
        <v>15</v>
      </c>
      <c r="D23" s="20" t="s">
        <v>17</v>
      </c>
      <c r="E23" s="18" t="s">
        <v>34</v>
      </c>
      <c r="F23" s="18" t="s">
        <v>28</v>
      </c>
      <c r="G23" s="21">
        <v>25.5</v>
      </c>
      <c r="H23" s="21">
        <f>G23*1.04</f>
        <v>26.52</v>
      </c>
      <c r="I23" s="21">
        <f>H23*1.04</f>
        <v>27.5808</v>
      </c>
    </row>
    <row r="24" spans="1:9" ht="15.75">
      <c r="A24" s="9" t="s">
        <v>35</v>
      </c>
      <c r="B24" s="14" t="s">
        <v>13</v>
      </c>
      <c r="C24" s="15" t="s">
        <v>15</v>
      </c>
      <c r="D24" s="15" t="s">
        <v>17</v>
      </c>
      <c r="E24" s="14" t="s">
        <v>36</v>
      </c>
      <c r="F24" s="10"/>
      <c r="G24" s="17">
        <f>G25</f>
        <v>106048.7</v>
      </c>
      <c r="H24" s="17">
        <f t="shared" ref="H24:I25" si="8">H25</f>
        <v>115700.5</v>
      </c>
      <c r="I24" s="17">
        <f t="shared" si="8"/>
        <v>120307.6</v>
      </c>
    </row>
    <row r="25" spans="1:9" ht="31.5">
      <c r="A25" s="19" t="s">
        <v>24</v>
      </c>
      <c r="B25" s="18" t="s">
        <v>13</v>
      </c>
      <c r="C25" s="20" t="s">
        <v>15</v>
      </c>
      <c r="D25" s="20" t="s">
        <v>17</v>
      </c>
      <c r="E25" s="18" t="s">
        <v>36</v>
      </c>
      <c r="F25" s="18" t="s">
        <v>26</v>
      </c>
      <c r="G25" s="21">
        <f>G26</f>
        <v>106048.7</v>
      </c>
      <c r="H25" s="21">
        <f t="shared" si="8"/>
        <v>115700.5</v>
      </c>
      <c r="I25" s="21">
        <f t="shared" si="8"/>
        <v>120307.6</v>
      </c>
    </row>
    <row r="26" spans="1:9" ht="15.75">
      <c r="A26" s="19" t="s">
        <v>27</v>
      </c>
      <c r="B26" s="22" t="s">
        <v>13</v>
      </c>
      <c r="C26" s="23" t="s">
        <v>15</v>
      </c>
      <c r="D26" s="23" t="s">
        <v>17</v>
      </c>
      <c r="E26" s="22" t="s">
        <v>36</v>
      </c>
      <c r="F26" s="18" t="s">
        <v>28</v>
      </c>
      <c r="G26" s="21">
        <v>106048.7</v>
      </c>
      <c r="H26" s="21">
        <v>115700.5</v>
      </c>
      <c r="I26" s="21">
        <v>120307.6</v>
      </c>
    </row>
    <row r="27" spans="1:9" ht="15.75">
      <c r="A27" s="9" t="s">
        <v>37</v>
      </c>
      <c r="B27" s="10" t="s">
        <v>13</v>
      </c>
      <c r="C27" s="11" t="s">
        <v>15</v>
      </c>
      <c r="D27" s="11" t="s">
        <v>38</v>
      </c>
      <c r="E27" s="10"/>
      <c r="F27" s="10"/>
      <c r="G27" s="13">
        <f>G28</f>
        <v>383887.4</v>
      </c>
      <c r="H27" s="13">
        <f t="shared" ref="H27:I28" si="9">H28</f>
        <v>411379.18400000001</v>
      </c>
      <c r="I27" s="13">
        <f t="shared" si="9"/>
        <v>427240.34336</v>
      </c>
    </row>
    <row r="28" spans="1:9" ht="31.5">
      <c r="A28" s="9" t="s">
        <v>39</v>
      </c>
      <c r="B28" s="10" t="s">
        <v>13</v>
      </c>
      <c r="C28" s="11" t="s">
        <v>15</v>
      </c>
      <c r="D28" s="11" t="s">
        <v>38</v>
      </c>
      <c r="E28" s="24" t="s">
        <v>19</v>
      </c>
      <c r="F28" s="12"/>
      <c r="G28" s="13">
        <f>G29</f>
        <v>383887.4</v>
      </c>
      <c r="H28" s="13">
        <f t="shared" si="9"/>
        <v>411379.18400000001</v>
      </c>
      <c r="I28" s="13">
        <f t="shared" si="9"/>
        <v>427240.34336</v>
      </c>
    </row>
    <row r="29" spans="1:9" ht="39.75" customHeight="1">
      <c r="A29" s="25" t="s">
        <v>40</v>
      </c>
      <c r="B29" s="14" t="s">
        <v>13</v>
      </c>
      <c r="C29" s="15" t="s">
        <v>15</v>
      </c>
      <c r="D29" s="15" t="s">
        <v>38</v>
      </c>
      <c r="E29" s="10" t="s">
        <v>41</v>
      </c>
      <c r="F29" s="14"/>
      <c r="G29" s="17">
        <f>G42+G36+G33+G39+G30</f>
        <v>383887.4</v>
      </c>
      <c r="H29" s="17">
        <f t="shared" ref="H29:I29" si="10">H42+H36+H33+H39+H30</f>
        <v>411379.18400000001</v>
      </c>
      <c r="I29" s="17">
        <f t="shared" si="10"/>
        <v>427240.34336</v>
      </c>
    </row>
    <row r="30" spans="1:9" ht="94.5">
      <c r="A30" s="25" t="s">
        <v>42</v>
      </c>
      <c r="B30" s="14" t="s">
        <v>13</v>
      </c>
      <c r="C30" s="15" t="s">
        <v>15</v>
      </c>
      <c r="D30" s="15" t="s">
        <v>38</v>
      </c>
      <c r="E30" s="10" t="s">
        <v>43</v>
      </c>
      <c r="F30" s="14"/>
      <c r="G30" s="17">
        <f>G31</f>
        <v>13625.7</v>
      </c>
      <c r="H30" s="17">
        <f t="shared" ref="H30:I31" si="11">H31</f>
        <v>13625.7</v>
      </c>
      <c r="I30" s="17">
        <f t="shared" si="11"/>
        <v>13625.7</v>
      </c>
    </row>
    <row r="31" spans="1:9" ht="31.5">
      <c r="A31" s="19" t="s">
        <v>24</v>
      </c>
      <c r="B31" s="18" t="s">
        <v>13</v>
      </c>
      <c r="C31" s="20" t="s">
        <v>15</v>
      </c>
      <c r="D31" s="20" t="s">
        <v>38</v>
      </c>
      <c r="E31" s="18" t="s">
        <v>43</v>
      </c>
      <c r="F31" s="18" t="s">
        <v>26</v>
      </c>
      <c r="G31" s="21">
        <f>G32</f>
        <v>13625.7</v>
      </c>
      <c r="H31" s="21">
        <f t="shared" si="11"/>
        <v>13625.7</v>
      </c>
      <c r="I31" s="21">
        <f t="shared" si="11"/>
        <v>13625.7</v>
      </c>
    </row>
    <row r="32" spans="1:9" ht="15.75">
      <c r="A32" s="19" t="s">
        <v>27</v>
      </c>
      <c r="B32" s="18" t="s">
        <v>13</v>
      </c>
      <c r="C32" s="20" t="s">
        <v>15</v>
      </c>
      <c r="D32" s="20" t="s">
        <v>38</v>
      </c>
      <c r="E32" s="18" t="s">
        <v>43</v>
      </c>
      <c r="F32" s="18" t="s">
        <v>28</v>
      </c>
      <c r="G32" s="26">
        <v>13625.7</v>
      </c>
      <c r="H32" s="26">
        <v>13625.7</v>
      </c>
      <c r="I32" s="26">
        <v>13625.7</v>
      </c>
    </row>
    <row r="33" spans="1:9" ht="31.5">
      <c r="A33" s="25" t="s">
        <v>44</v>
      </c>
      <c r="B33" s="14" t="s">
        <v>13</v>
      </c>
      <c r="C33" s="15" t="s">
        <v>15</v>
      </c>
      <c r="D33" s="15" t="s">
        <v>38</v>
      </c>
      <c r="E33" s="10" t="s">
        <v>45</v>
      </c>
      <c r="F33" s="27"/>
      <c r="G33" s="13">
        <f>G34</f>
        <v>116344</v>
      </c>
      <c r="H33" s="13">
        <f t="shared" ref="H33:I34" si="12">H34</f>
        <v>120997.76000000001</v>
      </c>
      <c r="I33" s="13">
        <f t="shared" si="12"/>
        <v>125837.67040000002</v>
      </c>
    </row>
    <row r="34" spans="1:9" ht="31.5">
      <c r="A34" s="19" t="s">
        <v>24</v>
      </c>
      <c r="B34" s="18" t="s">
        <v>13</v>
      </c>
      <c r="C34" s="20" t="s">
        <v>15</v>
      </c>
      <c r="D34" s="20" t="s">
        <v>38</v>
      </c>
      <c r="E34" s="18" t="s">
        <v>45</v>
      </c>
      <c r="F34" s="18" t="s">
        <v>26</v>
      </c>
      <c r="G34" s="21">
        <f>G35</f>
        <v>116344</v>
      </c>
      <c r="H34" s="21">
        <f t="shared" si="12"/>
        <v>120997.76000000001</v>
      </c>
      <c r="I34" s="21">
        <f t="shared" si="12"/>
        <v>125837.67040000002</v>
      </c>
    </row>
    <row r="35" spans="1:9" ht="15.75">
      <c r="A35" s="19" t="s">
        <v>27</v>
      </c>
      <c r="B35" s="18" t="s">
        <v>13</v>
      </c>
      <c r="C35" s="20" t="s">
        <v>15</v>
      </c>
      <c r="D35" s="20" t="s">
        <v>38</v>
      </c>
      <c r="E35" s="18" t="s">
        <v>45</v>
      </c>
      <c r="F35" s="18" t="s">
        <v>28</v>
      </c>
      <c r="G35" s="21">
        <v>116344</v>
      </c>
      <c r="H35" s="21">
        <f>G35*1.04</f>
        <v>120997.76000000001</v>
      </c>
      <c r="I35" s="21">
        <f>H35*1.04</f>
        <v>125837.67040000002</v>
      </c>
    </row>
    <row r="36" spans="1:9" ht="31.5">
      <c r="A36" s="9" t="s">
        <v>46</v>
      </c>
      <c r="B36" s="10" t="s">
        <v>13</v>
      </c>
      <c r="C36" s="11" t="s">
        <v>15</v>
      </c>
      <c r="D36" s="11" t="s">
        <v>38</v>
      </c>
      <c r="E36" s="10" t="s">
        <v>47</v>
      </c>
      <c r="F36" s="10"/>
      <c r="G36" s="13">
        <f>G37</f>
        <v>4525.8999999999996</v>
      </c>
      <c r="H36" s="13">
        <f t="shared" ref="H36:I37" si="13">H37</f>
        <v>4706.9359999999997</v>
      </c>
      <c r="I36" s="13">
        <f t="shared" si="13"/>
        <v>4895.2134399999995</v>
      </c>
    </row>
    <row r="37" spans="1:9" ht="31.5">
      <c r="A37" s="19" t="s">
        <v>24</v>
      </c>
      <c r="B37" s="18" t="s">
        <v>13</v>
      </c>
      <c r="C37" s="20" t="s">
        <v>15</v>
      </c>
      <c r="D37" s="20" t="s">
        <v>38</v>
      </c>
      <c r="E37" s="18" t="s">
        <v>47</v>
      </c>
      <c r="F37" s="18" t="s">
        <v>26</v>
      </c>
      <c r="G37" s="21">
        <f>G38</f>
        <v>4525.8999999999996</v>
      </c>
      <c r="H37" s="21">
        <f t="shared" si="13"/>
        <v>4706.9359999999997</v>
      </c>
      <c r="I37" s="21">
        <f t="shared" si="13"/>
        <v>4895.2134399999995</v>
      </c>
    </row>
    <row r="38" spans="1:9" ht="15.75">
      <c r="A38" s="19" t="s">
        <v>27</v>
      </c>
      <c r="B38" s="22" t="s">
        <v>13</v>
      </c>
      <c r="C38" s="23" t="s">
        <v>15</v>
      </c>
      <c r="D38" s="23" t="s">
        <v>38</v>
      </c>
      <c r="E38" s="22" t="s">
        <v>47</v>
      </c>
      <c r="F38" s="18" t="s">
        <v>28</v>
      </c>
      <c r="G38" s="21">
        <v>4525.8999999999996</v>
      </c>
      <c r="H38" s="21">
        <f>G38*1.04</f>
        <v>4706.9359999999997</v>
      </c>
      <c r="I38" s="21">
        <f>H38*1.04</f>
        <v>4895.2134399999995</v>
      </c>
    </row>
    <row r="39" spans="1:9" ht="47.25">
      <c r="A39" s="9" t="s">
        <v>48</v>
      </c>
      <c r="B39" s="10" t="s">
        <v>13</v>
      </c>
      <c r="C39" s="11" t="s">
        <v>15</v>
      </c>
      <c r="D39" s="11" t="s">
        <v>38</v>
      </c>
      <c r="E39" s="10" t="s">
        <v>49</v>
      </c>
      <c r="F39" s="10"/>
      <c r="G39" s="13">
        <f>G40</f>
        <v>802.2</v>
      </c>
      <c r="H39" s="13">
        <f t="shared" ref="H39:I40" si="14">H40</f>
        <v>834.28800000000012</v>
      </c>
      <c r="I39" s="13">
        <f t="shared" si="14"/>
        <v>867.65952000000016</v>
      </c>
    </row>
    <row r="40" spans="1:9" ht="31.5">
      <c r="A40" s="19" t="s">
        <v>24</v>
      </c>
      <c r="B40" s="18" t="s">
        <v>13</v>
      </c>
      <c r="C40" s="20" t="s">
        <v>15</v>
      </c>
      <c r="D40" s="20" t="s">
        <v>38</v>
      </c>
      <c r="E40" s="18" t="s">
        <v>49</v>
      </c>
      <c r="F40" s="18" t="s">
        <v>26</v>
      </c>
      <c r="G40" s="21">
        <f>G41</f>
        <v>802.2</v>
      </c>
      <c r="H40" s="21">
        <f t="shared" si="14"/>
        <v>834.28800000000012</v>
      </c>
      <c r="I40" s="21">
        <f t="shared" si="14"/>
        <v>867.65952000000016</v>
      </c>
    </row>
    <row r="41" spans="1:9" ht="15.75">
      <c r="A41" s="19" t="s">
        <v>27</v>
      </c>
      <c r="B41" s="22" t="s">
        <v>13</v>
      </c>
      <c r="C41" s="23" t="s">
        <v>15</v>
      </c>
      <c r="D41" s="23" t="s">
        <v>38</v>
      </c>
      <c r="E41" s="22" t="s">
        <v>49</v>
      </c>
      <c r="F41" s="18" t="s">
        <v>28</v>
      </c>
      <c r="G41" s="21">
        <v>802.2</v>
      </c>
      <c r="H41" s="21">
        <f>G41*1.04</f>
        <v>834.28800000000012</v>
      </c>
      <c r="I41" s="21">
        <f>H41*1.04</f>
        <v>867.65952000000016</v>
      </c>
    </row>
    <row r="42" spans="1:9" ht="15.75">
      <c r="A42" s="9" t="s">
        <v>35</v>
      </c>
      <c r="B42" s="14" t="s">
        <v>13</v>
      </c>
      <c r="C42" s="15" t="s">
        <v>15</v>
      </c>
      <c r="D42" s="15" t="s">
        <v>38</v>
      </c>
      <c r="E42" s="14" t="s">
        <v>50</v>
      </c>
      <c r="F42" s="10"/>
      <c r="G42" s="13">
        <f>G43</f>
        <v>248589.6</v>
      </c>
      <c r="H42" s="13">
        <f t="shared" ref="H42:I43" si="15">H43</f>
        <v>271214.5</v>
      </c>
      <c r="I42" s="13">
        <f t="shared" si="15"/>
        <v>282014.09999999998</v>
      </c>
    </row>
    <row r="43" spans="1:9" ht="31.5">
      <c r="A43" s="19" t="s">
        <v>24</v>
      </c>
      <c r="B43" s="18" t="s">
        <v>13</v>
      </c>
      <c r="C43" s="20" t="s">
        <v>15</v>
      </c>
      <c r="D43" s="20" t="s">
        <v>38</v>
      </c>
      <c r="E43" s="18" t="s">
        <v>50</v>
      </c>
      <c r="F43" s="18" t="s">
        <v>26</v>
      </c>
      <c r="G43" s="21">
        <f>G44</f>
        <v>248589.6</v>
      </c>
      <c r="H43" s="21">
        <f t="shared" si="15"/>
        <v>271214.5</v>
      </c>
      <c r="I43" s="21">
        <f t="shared" si="15"/>
        <v>282014.09999999998</v>
      </c>
    </row>
    <row r="44" spans="1:9" ht="15.75">
      <c r="A44" s="19" t="s">
        <v>27</v>
      </c>
      <c r="B44" s="22" t="s">
        <v>13</v>
      </c>
      <c r="C44" s="23" t="s">
        <v>15</v>
      </c>
      <c r="D44" s="23" t="s">
        <v>38</v>
      </c>
      <c r="E44" s="22" t="s">
        <v>50</v>
      </c>
      <c r="F44" s="18" t="s">
        <v>28</v>
      </c>
      <c r="G44" s="21">
        <v>248589.6</v>
      </c>
      <c r="H44" s="21">
        <v>271214.5</v>
      </c>
      <c r="I44" s="21">
        <v>282014.09999999998</v>
      </c>
    </row>
    <row r="45" spans="1:9" ht="15.75">
      <c r="A45" s="9" t="s">
        <v>51</v>
      </c>
      <c r="B45" s="10" t="s">
        <v>13</v>
      </c>
      <c r="C45" s="11" t="s">
        <v>15</v>
      </c>
      <c r="D45" s="11" t="s">
        <v>52</v>
      </c>
      <c r="E45" s="12"/>
      <c r="F45" s="12"/>
      <c r="G45" s="13">
        <f>G46</f>
        <v>38606</v>
      </c>
      <c r="H45" s="13">
        <f t="shared" ref="H45:I46" si="16">H46</f>
        <v>40150.239999999998</v>
      </c>
      <c r="I45" s="13">
        <f t="shared" si="16"/>
        <v>41756.249600000003</v>
      </c>
    </row>
    <row r="46" spans="1:9" ht="31.5">
      <c r="A46" s="9" t="s">
        <v>18</v>
      </c>
      <c r="B46" s="10" t="s">
        <v>13</v>
      </c>
      <c r="C46" s="11" t="s">
        <v>15</v>
      </c>
      <c r="D46" s="11" t="s">
        <v>52</v>
      </c>
      <c r="E46" s="24" t="s">
        <v>19</v>
      </c>
      <c r="F46" s="12"/>
      <c r="G46" s="13">
        <f>G47</f>
        <v>38606</v>
      </c>
      <c r="H46" s="13">
        <f t="shared" si="16"/>
        <v>40150.239999999998</v>
      </c>
      <c r="I46" s="13">
        <f t="shared" si="16"/>
        <v>41756.249600000003</v>
      </c>
    </row>
    <row r="47" spans="1:9" ht="47.25">
      <c r="A47" s="25" t="s">
        <v>40</v>
      </c>
      <c r="B47" s="14" t="s">
        <v>13</v>
      </c>
      <c r="C47" s="15" t="s">
        <v>15</v>
      </c>
      <c r="D47" s="15" t="s">
        <v>52</v>
      </c>
      <c r="E47" s="10" t="s">
        <v>41</v>
      </c>
      <c r="F47" s="14"/>
      <c r="G47" s="17">
        <f>G48 +G54+G51+G57</f>
        <v>38606</v>
      </c>
      <c r="H47" s="17">
        <f t="shared" ref="H47:I47" si="17">H48 +H54+H51+H57</f>
        <v>40150.239999999998</v>
      </c>
      <c r="I47" s="17">
        <f t="shared" si="17"/>
        <v>41756.249600000003</v>
      </c>
    </row>
    <row r="48" spans="1:9" ht="31.5">
      <c r="A48" s="25" t="s">
        <v>44</v>
      </c>
      <c r="B48" s="14" t="s">
        <v>13</v>
      </c>
      <c r="C48" s="15" t="s">
        <v>15</v>
      </c>
      <c r="D48" s="15" t="s">
        <v>52</v>
      </c>
      <c r="E48" s="10" t="s">
        <v>45</v>
      </c>
      <c r="F48" s="27"/>
      <c r="G48" s="17">
        <f>G49</f>
        <v>33009</v>
      </c>
      <c r="H48" s="17">
        <f t="shared" ref="H48:I49" si="18">H49</f>
        <v>34329.360000000001</v>
      </c>
      <c r="I48" s="17">
        <f t="shared" si="18"/>
        <v>35702.534400000004</v>
      </c>
    </row>
    <row r="49" spans="1:9" ht="31.5">
      <c r="A49" s="19" t="s">
        <v>24</v>
      </c>
      <c r="B49" s="18" t="s">
        <v>13</v>
      </c>
      <c r="C49" s="20" t="s">
        <v>15</v>
      </c>
      <c r="D49" s="20" t="s">
        <v>52</v>
      </c>
      <c r="E49" s="18" t="s">
        <v>45</v>
      </c>
      <c r="F49" s="18" t="s">
        <v>26</v>
      </c>
      <c r="G49" s="21">
        <f>G50</f>
        <v>33009</v>
      </c>
      <c r="H49" s="21">
        <f t="shared" si="18"/>
        <v>34329.360000000001</v>
      </c>
      <c r="I49" s="21">
        <f t="shared" si="18"/>
        <v>35702.534400000004</v>
      </c>
    </row>
    <row r="50" spans="1:9" ht="15.75">
      <c r="A50" s="19" t="s">
        <v>27</v>
      </c>
      <c r="B50" s="18" t="s">
        <v>13</v>
      </c>
      <c r="C50" s="20" t="s">
        <v>15</v>
      </c>
      <c r="D50" s="20" t="s">
        <v>52</v>
      </c>
      <c r="E50" s="18" t="s">
        <v>45</v>
      </c>
      <c r="F50" s="18" t="s">
        <v>28</v>
      </c>
      <c r="G50" s="21">
        <v>33009</v>
      </c>
      <c r="H50" s="21">
        <f>G50*1.04</f>
        <v>34329.360000000001</v>
      </c>
      <c r="I50" s="21">
        <f>H50*1.04</f>
        <v>35702.534400000004</v>
      </c>
    </row>
    <row r="51" spans="1:9" ht="47.25">
      <c r="A51" s="9" t="s">
        <v>48</v>
      </c>
      <c r="B51" s="10" t="s">
        <v>13</v>
      </c>
      <c r="C51" s="11" t="s">
        <v>15</v>
      </c>
      <c r="D51" s="11" t="s">
        <v>52</v>
      </c>
      <c r="E51" s="10" t="s">
        <v>49</v>
      </c>
      <c r="F51" s="10"/>
      <c r="G51" s="17">
        <f>G52</f>
        <v>100</v>
      </c>
      <c r="H51" s="17">
        <f t="shared" ref="H51:I52" si="19">H52</f>
        <v>104</v>
      </c>
      <c r="I51" s="17">
        <f t="shared" si="19"/>
        <v>108.16</v>
      </c>
    </row>
    <row r="52" spans="1:9" ht="31.5">
      <c r="A52" s="19" t="s">
        <v>24</v>
      </c>
      <c r="B52" s="18" t="s">
        <v>13</v>
      </c>
      <c r="C52" s="20" t="s">
        <v>15</v>
      </c>
      <c r="D52" s="20" t="s">
        <v>52</v>
      </c>
      <c r="E52" s="18" t="s">
        <v>49</v>
      </c>
      <c r="F52" s="18" t="s">
        <v>26</v>
      </c>
      <c r="G52" s="21">
        <f>G53</f>
        <v>100</v>
      </c>
      <c r="H52" s="21">
        <f t="shared" si="19"/>
        <v>104</v>
      </c>
      <c r="I52" s="21">
        <f t="shared" si="19"/>
        <v>108.16</v>
      </c>
    </row>
    <row r="53" spans="1:9" ht="15.75">
      <c r="A53" s="19" t="s">
        <v>27</v>
      </c>
      <c r="B53" s="22" t="s">
        <v>13</v>
      </c>
      <c r="C53" s="23" t="s">
        <v>15</v>
      </c>
      <c r="D53" s="23" t="s">
        <v>52</v>
      </c>
      <c r="E53" s="22" t="s">
        <v>49</v>
      </c>
      <c r="F53" s="18" t="s">
        <v>28</v>
      </c>
      <c r="G53" s="21">
        <v>100</v>
      </c>
      <c r="H53" s="21">
        <f>G53*1.04</f>
        <v>104</v>
      </c>
      <c r="I53" s="21">
        <f>H53*1.04</f>
        <v>108.16</v>
      </c>
    </row>
    <row r="54" spans="1:9" ht="31.5">
      <c r="A54" s="25" t="s">
        <v>53</v>
      </c>
      <c r="B54" s="14" t="s">
        <v>13</v>
      </c>
      <c r="C54" s="15" t="s">
        <v>15</v>
      </c>
      <c r="D54" s="15" t="s">
        <v>52</v>
      </c>
      <c r="E54" s="14" t="s">
        <v>54</v>
      </c>
      <c r="F54" s="10"/>
      <c r="G54" s="17">
        <f>G55</f>
        <v>550</v>
      </c>
      <c r="H54" s="17">
        <f t="shared" ref="H54:I55" si="20">H55</f>
        <v>572</v>
      </c>
      <c r="I54" s="17">
        <f t="shared" si="20"/>
        <v>594.88</v>
      </c>
    </row>
    <row r="55" spans="1:9" ht="31.5">
      <c r="A55" s="19" t="s">
        <v>24</v>
      </c>
      <c r="B55" s="18" t="s">
        <v>13</v>
      </c>
      <c r="C55" s="20" t="s">
        <v>15</v>
      </c>
      <c r="D55" s="20" t="s">
        <v>52</v>
      </c>
      <c r="E55" s="18" t="s">
        <v>54</v>
      </c>
      <c r="F55" s="18" t="s">
        <v>26</v>
      </c>
      <c r="G55" s="21">
        <f>G56</f>
        <v>550</v>
      </c>
      <c r="H55" s="21">
        <f t="shared" si="20"/>
        <v>572</v>
      </c>
      <c r="I55" s="21">
        <f t="shared" si="20"/>
        <v>594.88</v>
      </c>
    </row>
    <row r="56" spans="1:9" ht="15.75">
      <c r="A56" s="19" t="s">
        <v>27</v>
      </c>
      <c r="B56" s="22" t="s">
        <v>13</v>
      </c>
      <c r="C56" s="23" t="s">
        <v>15</v>
      </c>
      <c r="D56" s="23" t="s">
        <v>52</v>
      </c>
      <c r="E56" s="18" t="s">
        <v>54</v>
      </c>
      <c r="F56" s="18" t="s">
        <v>28</v>
      </c>
      <c r="G56" s="21">
        <v>550</v>
      </c>
      <c r="H56" s="21">
        <f>G56*1.04</f>
        <v>572</v>
      </c>
      <c r="I56" s="21">
        <f>H56*1.04</f>
        <v>594.88</v>
      </c>
    </row>
    <row r="57" spans="1:9" ht="94.5">
      <c r="A57" s="25" t="s">
        <v>55</v>
      </c>
      <c r="B57" s="14" t="s">
        <v>13</v>
      </c>
      <c r="C57" s="15" t="s">
        <v>15</v>
      </c>
      <c r="D57" s="15" t="s">
        <v>52</v>
      </c>
      <c r="E57" s="14" t="s">
        <v>56</v>
      </c>
      <c r="F57" s="10"/>
      <c r="G57" s="17">
        <f>G58+G62</f>
        <v>4947</v>
      </c>
      <c r="H57" s="17">
        <f t="shared" ref="H57:I57" si="21">H58+H62</f>
        <v>5144.8799999999992</v>
      </c>
      <c r="I57" s="17">
        <f t="shared" si="21"/>
        <v>5350.6751999999997</v>
      </c>
    </row>
    <row r="58" spans="1:9" ht="31.5">
      <c r="A58" s="19" t="s">
        <v>24</v>
      </c>
      <c r="B58" s="18" t="s">
        <v>13</v>
      </c>
      <c r="C58" s="20" t="s">
        <v>15</v>
      </c>
      <c r="D58" s="20" t="s">
        <v>52</v>
      </c>
      <c r="E58" s="18" t="s">
        <v>56</v>
      </c>
      <c r="F58" s="18" t="s">
        <v>26</v>
      </c>
      <c r="G58" s="21">
        <f>G59+G60+G61</f>
        <v>4898.5</v>
      </c>
      <c r="H58" s="21">
        <f t="shared" ref="H58:I58" si="22">H59+H60+H61</f>
        <v>5094.4399999999996</v>
      </c>
      <c r="I58" s="21">
        <f t="shared" si="22"/>
        <v>5298.2175999999999</v>
      </c>
    </row>
    <row r="59" spans="1:9" ht="15.75">
      <c r="A59" s="19" t="s">
        <v>27</v>
      </c>
      <c r="B59" s="22" t="s">
        <v>13</v>
      </c>
      <c r="C59" s="23" t="s">
        <v>15</v>
      </c>
      <c r="D59" s="23" t="s">
        <v>52</v>
      </c>
      <c r="E59" s="18" t="s">
        <v>56</v>
      </c>
      <c r="F59" s="18" t="s">
        <v>28</v>
      </c>
      <c r="G59" s="21">
        <v>4801.5</v>
      </c>
      <c r="H59" s="21">
        <f t="shared" ref="H59:I61" si="23">G59*1.04</f>
        <v>4993.5600000000004</v>
      </c>
      <c r="I59" s="21">
        <f t="shared" si="23"/>
        <v>5193.3024000000005</v>
      </c>
    </row>
    <row r="60" spans="1:9" ht="15.75">
      <c r="A60" s="19" t="s">
        <v>57</v>
      </c>
      <c r="B60" s="22" t="s">
        <v>13</v>
      </c>
      <c r="C60" s="23" t="s">
        <v>15</v>
      </c>
      <c r="D60" s="23" t="s">
        <v>52</v>
      </c>
      <c r="E60" s="18" t="s">
        <v>56</v>
      </c>
      <c r="F60" s="18" t="s">
        <v>58</v>
      </c>
      <c r="G60" s="21">
        <v>48.5</v>
      </c>
      <c r="H60" s="21">
        <f t="shared" si="23"/>
        <v>50.440000000000005</v>
      </c>
      <c r="I60" s="21">
        <f t="shared" si="23"/>
        <v>52.457600000000006</v>
      </c>
    </row>
    <row r="61" spans="1:9" ht="47.25">
      <c r="A61" s="19" t="s">
        <v>59</v>
      </c>
      <c r="B61" s="22" t="s">
        <v>13</v>
      </c>
      <c r="C61" s="23" t="s">
        <v>15</v>
      </c>
      <c r="D61" s="23" t="s">
        <v>52</v>
      </c>
      <c r="E61" s="18" t="s">
        <v>56</v>
      </c>
      <c r="F61" s="18" t="s">
        <v>60</v>
      </c>
      <c r="G61" s="21">
        <v>48.5</v>
      </c>
      <c r="H61" s="21">
        <f t="shared" si="23"/>
        <v>50.440000000000005</v>
      </c>
      <c r="I61" s="21">
        <f t="shared" si="23"/>
        <v>52.457600000000006</v>
      </c>
    </row>
    <row r="62" spans="1:9" ht="15.75">
      <c r="A62" s="19" t="s">
        <v>61</v>
      </c>
      <c r="B62" s="22" t="s">
        <v>13</v>
      </c>
      <c r="C62" s="23" t="s">
        <v>15</v>
      </c>
      <c r="D62" s="23" t="s">
        <v>52</v>
      </c>
      <c r="E62" s="18" t="s">
        <v>56</v>
      </c>
      <c r="F62" s="18" t="s">
        <v>62</v>
      </c>
      <c r="G62" s="21">
        <f>G63</f>
        <v>48.5</v>
      </c>
      <c r="H62" s="21">
        <f t="shared" ref="H62:I62" si="24">H63</f>
        <v>50.440000000000005</v>
      </c>
      <c r="I62" s="21">
        <f t="shared" si="24"/>
        <v>52.457600000000006</v>
      </c>
    </row>
    <row r="63" spans="1:9" ht="47.25">
      <c r="A63" s="19" t="s">
        <v>63</v>
      </c>
      <c r="B63" s="22" t="s">
        <v>13</v>
      </c>
      <c r="C63" s="23" t="s">
        <v>15</v>
      </c>
      <c r="D63" s="23" t="s">
        <v>52</v>
      </c>
      <c r="E63" s="18" t="s">
        <v>56</v>
      </c>
      <c r="F63" s="18" t="s">
        <v>64</v>
      </c>
      <c r="G63" s="21">
        <v>48.5</v>
      </c>
      <c r="H63" s="21">
        <f>G63*1.04</f>
        <v>50.440000000000005</v>
      </c>
      <c r="I63" s="21">
        <f>H63*1.04</f>
        <v>52.457600000000006</v>
      </c>
    </row>
    <row r="64" spans="1:9" ht="15.75">
      <c r="A64" s="9" t="s">
        <v>65</v>
      </c>
      <c r="B64" s="10" t="s">
        <v>13</v>
      </c>
      <c r="C64" s="11" t="s">
        <v>15</v>
      </c>
      <c r="D64" s="11" t="s">
        <v>66</v>
      </c>
      <c r="E64" s="10"/>
      <c r="F64" s="10"/>
      <c r="G64" s="17">
        <f>G65+G86</f>
        <v>41833.299999999996</v>
      </c>
      <c r="H64" s="17">
        <f t="shared" ref="H64:I64" si="25">H65+H86</f>
        <v>39797.572000000007</v>
      </c>
      <c r="I64" s="17">
        <f t="shared" si="25"/>
        <v>35436.726880000002</v>
      </c>
    </row>
    <row r="65" spans="1:9" ht="31.5">
      <c r="A65" s="9" t="s">
        <v>18</v>
      </c>
      <c r="B65" s="10" t="s">
        <v>13</v>
      </c>
      <c r="C65" s="11" t="s">
        <v>15</v>
      </c>
      <c r="D65" s="11" t="s">
        <v>66</v>
      </c>
      <c r="E65" s="10" t="s">
        <v>19</v>
      </c>
      <c r="F65" s="10"/>
      <c r="G65" s="17">
        <f>SUM(G66+G70+G80)</f>
        <v>33288.699999999997</v>
      </c>
      <c r="H65" s="17">
        <f t="shared" ref="H65:I65" si="26">SUM(H66+H70+H80)</f>
        <v>34897.772000000004</v>
      </c>
      <c r="I65" s="17">
        <f t="shared" si="26"/>
        <v>35436.726880000002</v>
      </c>
    </row>
    <row r="66" spans="1:9" ht="31.5">
      <c r="A66" s="9" t="s">
        <v>67</v>
      </c>
      <c r="B66" s="10" t="s">
        <v>13</v>
      </c>
      <c r="C66" s="11" t="s">
        <v>15</v>
      </c>
      <c r="D66" s="11" t="s">
        <v>66</v>
      </c>
      <c r="E66" s="10" t="s">
        <v>21</v>
      </c>
      <c r="F66" s="10"/>
      <c r="G66" s="17">
        <f>G67</f>
        <v>5401.4</v>
      </c>
      <c r="H66" s="17">
        <f t="shared" ref="H66:I68" si="27">H67</f>
        <v>5691.2</v>
      </c>
      <c r="I66" s="17">
        <f t="shared" si="27"/>
        <v>5691.2</v>
      </c>
    </row>
    <row r="67" spans="1:9" ht="78.75">
      <c r="A67" s="28" t="s">
        <v>68</v>
      </c>
      <c r="B67" s="10" t="s">
        <v>13</v>
      </c>
      <c r="C67" s="11" t="s">
        <v>15</v>
      </c>
      <c r="D67" s="11" t="s">
        <v>66</v>
      </c>
      <c r="E67" s="10" t="s">
        <v>69</v>
      </c>
      <c r="F67" s="10"/>
      <c r="G67" s="17">
        <f>G68</f>
        <v>5401.4</v>
      </c>
      <c r="H67" s="17">
        <f t="shared" si="27"/>
        <v>5691.2</v>
      </c>
      <c r="I67" s="17">
        <f t="shared" si="27"/>
        <v>5691.2</v>
      </c>
    </row>
    <row r="68" spans="1:9" ht="31.5">
      <c r="A68" s="19" t="s">
        <v>24</v>
      </c>
      <c r="B68" s="18" t="s">
        <v>13</v>
      </c>
      <c r="C68" s="20" t="s">
        <v>15</v>
      </c>
      <c r="D68" s="20" t="s">
        <v>66</v>
      </c>
      <c r="E68" s="18" t="s">
        <v>69</v>
      </c>
      <c r="F68" s="18" t="s">
        <v>26</v>
      </c>
      <c r="G68" s="21">
        <f>G69</f>
        <v>5401.4</v>
      </c>
      <c r="H68" s="21">
        <f t="shared" si="27"/>
        <v>5691.2</v>
      </c>
      <c r="I68" s="21">
        <f t="shared" si="27"/>
        <v>5691.2</v>
      </c>
    </row>
    <row r="69" spans="1:9" ht="15.75">
      <c r="A69" s="19" t="s">
        <v>27</v>
      </c>
      <c r="B69" s="18" t="s">
        <v>13</v>
      </c>
      <c r="C69" s="20" t="s">
        <v>15</v>
      </c>
      <c r="D69" s="20" t="s">
        <v>66</v>
      </c>
      <c r="E69" s="18" t="s">
        <v>69</v>
      </c>
      <c r="F69" s="18" t="s">
        <v>28</v>
      </c>
      <c r="G69" s="21">
        <v>5401.4</v>
      </c>
      <c r="H69" s="21">
        <v>5691.2</v>
      </c>
      <c r="I69" s="21">
        <v>5691.2</v>
      </c>
    </row>
    <row r="70" spans="1:9" ht="42.75" customHeight="1">
      <c r="A70" s="25" t="s">
        <v>40</v>
      </c>
      <c r="B70" s="10" t="s">
        <v>13</v>
      </c>
      <c r="C70" s="11" t="s">
        <v>15</v>
      </c>
      <c r="D70" s="11" t="s">
        <v>66</v>
      </c>
      <c r="E70" s="10" t="s">
        <v>41</v>
      </c>
      <c r="F70" s="10"/>
      <c r="G70" s="17">
        <f>G77+G74+G71</f>
        <v>16235.5</v>
      </c>
      <c r="H70" s="17">
        <f t="shared" ref="H70:I70" si="28">H77+H74+H71</f>
        <v>17088.7</v>
      </c>
      <c r="I70" s="17">
        <f t="shared" si="28"/>
        <v>17142.939999999999</v>
      </c>
    </row>
    <row r="71" spans="1:9" ht="42.75" customHeight="1">
      <c r="A71" s="25" t="s">
        <v>70</v>
      </c>
      <c r="B71" s="14" t="s">
        <v>13</v>
      </c>
      <c r="C71" s="15" t="s">
        <v>15</v>
      </c>
      <c r="D71" s="15" t="s">
        <v>66</v>
      </c>
      <c r="E71" s="10" t="s">
        <v>71</v>
      </c>
      <c r="F71" s="14"/>
      <c r="G71" s="21">
        <f>G72</f>
        <v>400</v>
      </c>
      <c r="H71" s="21">
        <f t="shared" ref="H71:I72" si="29">H72</f>
        <v>416</v>
      </c>
      <c r="I71" s="21">
        <f t="shared" si="29"/>
        <v>432.64</v>
      </c>
    </row>
    <row r="72" spans="1:9" ht="42.75" customHeight="1">
      <c r="A72" s="19" t="s">
        <v>24</v>
      </c>
      <c r="B72" s="14" t="s">
        <v>13</v>
      </c>
      <c r="C72" s="15" t="s">
        <v>15</v>
      </c>
      <c r="D72" s="15" t="s">
        <v>66</v>
      </c>
      <c r="E72" s="18" t="s">
        <v>71</v>
      </c>
      <c r="F72" s="18" t="s">
        <v>26</v>
      </c>
      <c r="G72" s="21">
        <f>G73</f>
        <v>400</v>
      </c>
      <c r="H72" s="21">
        <f t="shared" si="29"/>
        <v>416</v>
      </c>
      <c r="I72" s="21">
        <f t="shared" si="29"/>
        <v>432.64</v>
      </c>
    </row>
    <row r="73" spans="1:9" ht="42.75" customHeight="1">
      <c r="A73" s="19" t="s">
        <v>27</v>
      </c>
      <c r="B73" s="18" t="s">
        <v>13</v>
      </c>
      <c r="C73" s="20" t="s">
        <v>15</v>
      </c>
      <c r="D73" s="20" t="s">
        <v>66</v>
      </c>
      <c r="E73" s="18" t="s">
        <v>71</v>
      </c>
      <c r="F73" s="18" t="s">
        <v>28</v>
      </c>
      <c r="G73" s="21">
        <v>400</v>
      </c>
      <c r="H73" s="21">
        <f>G73*1.04</f>
        <v>416</v>
      </c>
      <c r="I73" s="21">
        <f>H73*1.04</f>
        <v>432.64</v>
      </c>
    </row>
    <row r="74" spans="1:9" ht="66" customHeight="1">
      <c r="A74" s="29" t="s">
        <v>72</v>
      </c>
      <c r="B74" s="14" t="s">
        <v>13</v>
      </c>
      <c r="C74" s="15" t="s">
        <v>15</v>
      </c>
      <c r="D74" s="15" t="s">
        <v>66</v>
      </c>
      <c r="E74" s="10" t="s">
        <v>73</v>
      </c>
      <c r="F74" s="14"/>
      <c r="G74" s="17">
        <f>G75</f>
        <v>905.5</v>
      </c>
      <c r="H74" s="17">
        <f t="shared" ref="H74:I75" si="30">H75</f>
        <v>941.7</v>
      </c>
      <c r="I74" s="17">
        <f t="shared" si="30"/>
        <v>979.3</v>
      </c>
    </row>
    <row r="75" spans="1:9" ht="31.5">
      <c r="A75" s="19" t="s">
        <v>24</v>
      </c>
      <c r="B75" s="18" t="s">
        <v>13</v>
      </c>
      <c r="C75" s="20" t="s">
        <v>15</v>
      </c>
      <c r="D75" s="20" t="s">
        <v>66</v>
      </c>
      <c r="E75" s="18" t="s">
        <v>73</v>
      </c>
      <c r="F75" s="18" t="s">
        <v>26</v>
      </c>
      <c r="G75" s="21">
        <f>G76</f>
        <v>905.5</v>
      </c>
      <c r="H75" s="21">
        <f t="shared" si="30"/>
        <v>941.7</v>
      </c>
      <c r="I75" s="21">
        <f t="shared" si="30"/>
        <v>979.3</v>
      </c>
    </row>
    <row r="76" spans="1:9" ht="15.75">
      <c r="A76" s="19" t="s">
        <v>27</v>
      </c>
      <c r="B76" s="18" t="s">
        <v>13</v>
      </c>
      <c r="C76" s="20" t="s">
        <v>15</v>
      </c>
      <c r="D76" s="20" t="s">
        <v>66</v>
      </c>
      <c r="E76" s="18" t="s">
        <v>73</v>
      </c>
      <c r="F76" s="18" t="s">
        <v>28</v>
      </c>
      <c r="G76" s="21">
        <v>905.5</v>
      </c>
      <c r="H76" s="21">
        <v>941.7</v>
      </c>
      <c r="I76" s="21">
        <v>979.3</v>
      </c>
    </row>
    <row r="77" spans="1:9" ht="78.75">
      <c r="A77" s="28" t="s">
        <v>68</v>
      </c>
      <c r="B77" s="10" t="s">
        <v>13</v>
      </c>
      <c r="C77" s="11" t="s">
        <v>15</v>
      </c>
      <c r="D77" s="11" t="s">
        <v>66</v>
      </c>
      <c r="E77" s="10" t="s">
        <v>74</v>
      </c>
      <c r="F77" s="10"/>
      <c r="G77" s="17">
        <f>G78</f>
        <v>14930</v>
      </c>
      <c r="H77" s="17">
        <f t="shared" ref="H77:I78" si="31">H78</f>
        <v>15731</v>
      </c>
      <c r="I77" s="17">
        <f t="shared" si="31"/>
        <v>15731</v>
      </c>
    </row>
    <row r="78" spans="1:9" ht="31.5">
      <c r="A78" s="19" t="s">
        <v>24</v>
      </c>
      <c r="B78" s="18" t="s">
        <v>13</v>
      </c>
      <c r="C78" s="20" t="s">
        <v>15</v>
      </c>
      <c r="D78" s="20" t="s">
        <v>66</v>
      </c>
      <c r="E78" s="18" t="s">
        <v>74</v>
      </c>
      <c r="F78" s="18" t="s">
        <v>26</v>
      </c>
      <c r="G78" s="21">
        <f>G79</f>
        <v>14930</v>
      </c>
      <c r="H78" s="21">
        <f t="shared" si="31"/>
        <v>15731</v>
      </c>
      <c r="I78" s="21">
        <f t="shared" si="31"/>
        <v>15731</v>
      </c>
    </row>
    <row r="79" spans="1:9" ht="15.75">
      <c r="A79" s="19" t="s">
        <v>27</v>
      </c>
      <c r="B79" s="18" t="s">
        <v>13</v>
      </c>
      <c r="C79" s="20" t="s">
        <v>15</v>
      </c>
      <c r="D79" s="20" t="s">
        <v>66</v>
      </c>
      <c r="E79" s="18" t="s">
        <v>74</v>
      </c>
      <c r="F79" s="18" t="s">
        <v>28</v>
      </c>
      <c r="G79" s="21">
        <v>14930</v>
      </c>
      <c r="H79" s="21">
        <v>15731</v>
      </c>
      <c r="I79" s="21">
        <v>15731</v>
      </c>
    </row>
    <row r="80" spans="1:9" ht="31.5">
      <c r="A80" s="30" t="s">
        <v>75</v>
      </c>
      <c r="B80" s="14" t="s">
        <v>13</v>
      </c>
      <c r="C80" s="15" t="s">
        <v>15</v>
      </c>
      <c r="D80" s="15" t="s">
        <v>66</v>
      </c>
      <c r="E80" s="14" t="s">
        <v>76</v>
      </c>
      <c r="F80" s="31"/>
      <c r="G80" s="17">
        <f>G81</f>
        <v>11651.8</v>
      </c>
      <c r="H80" s="17">
        <f t="shared" ref="H80:I80" si="32">H81</f>
        <v>12117.872000000001</v>
      </c>
      <c r="I80" s="17">
        <f t="shared" si="32"/>
        <v>12602.586880000001</v>
      </c>
    </row>
    <row r="81" spans="1:9" ht="31.5">
      <c r="A81" s="9" t="s">
        <v>77</v>
      </c>
      <c r="B81" s="14" t="s">
        <v>13</v>
      </c>
      <c r="C81" s="15" t="s">
        <v>15</v>
      </c>
      <c r="D81" s="15" t="s">
        <v>66</v>
      </c>
      <c r="E81" s="10" t="s">
        <v>78</v>
      </c>
      <c r="F81" s="10"/>
      <c r="G81" s="17">
        <f>G82+G84</f>
        <v>11651.8</v>
      </c>
      <c r="H81" s="17">
        <f t="shared" ref="H81:I81" si="33">H82+H84</f>
        <v>12117.872000000001</v>
      </c>
      <c r="I81" s="17">
        <f t="shared" si="33"/>
        <v>12602.586880000001</v>
      </c>
    </row>
    <row r="82" spans="1:9" ht="63">
      <c r="A82" s="19" t="s">
        <v>79</v>
      </c>
      <c r="B82" s="18" t="s">
        <v>13</v>
      </c>
      <c r="C82" s="20" t="s">
        <v>15</v>
      </c>
      <c r="D82" s="20" t="s">
        <v>66</v>
      </c>
      <c r="E82" s="18" t="s">
        <v>78</v>
      </c>
      <c r="F82" s="18" t="s">
        <v>80</v>
      </c>
      <c r="G82" s="21">
        <f>G83</f>
        <v>11215</v>
      </c>
      <c r="H82" s="21">
        <f t="shared" ref="H82:I82" si="34">H83</f>
        <v>11663.6</v>
      </c>
      <c r="I82" s="21">
        <f t="shared" si="34"/>
        <v>12130.144</v>
      </c>
    </row>
    <row r="83" spans="1:9" ht="31.5">
      <c r="A83" s="19" t="s">
        <v>81</v>
      </c>
      <c r="B83" s="18" t="s">
        <v>13</v>
      </c>
      <c r="C83" s="20" t="s">
        <v>15</v>
      </c>
      <c r="D83" s="20" t="s">
        <v>66</v>
      </c>
      <c r="E83" s="18" t="s">
        <v>78</v>
      </c>
      <c r="F83" s="18" t="s">
        <v>82</v>
      </c>
      <c r="G83" s="21">
        <v>11215</v>
      </c>
      <c r="H83" s="21">
        <f>G83*1.04</f>
        <v>11663.6</v>
      </c>
      <c r="I83" s="21">
        <f>H83*1.04</f>
        <v>12130.144</v>
      </c>
    </row>
    <row r="84" spans="1:9" ht="31.5">
      <c r="A84" s="19" t="s">
        <v>83</v>
      </c>
      <c r="B84" s="18" t="s">
        <v>13</v>
      </c>
      <c r="C84" s="20" t="s">
        <v>15</v>
      </c>
      <c r="D84" s="20" t="s">
        <v>66</v>
      </c>
      <c r="E84" s="18" t="s">
        <v>78</v>
      </c>
      <c r="F84" s="18" t="s">
        <v>84</v>
      </c>
      <c r="G84" s="21">
        <f>G85</f>
        <v>436.8</v>
      </c>
      <c r="H84" s="21">
        <f t="shared" ref="H84:I84" si="35">H85</f>
        <v>454.27200000000005</v>
      </c>
      <c r="I84" s="21">
        <f t="shared" si="35"/>
        <v>472.44288000000006</v>
      </c>
    </row>
    <row r="85" spans="1:9" ht="31.5">
      <c r="A85" s="19" t="s">
        <v>85</v>
      </c>
      <c r="B85" s="18" t="s">
        <v>13</v>
      </c>
      <c r="C85" s="20" t="s">
        <v>15</v>
      </c>
      <c r="D85" s="20" t="s">
        <v>66</v>
      </c>
      <c r="E85" s="18" t="s">
        <v>78</v>
      </c>
      <c r="F85" s="18" t="s">
        <v>86</v>
      </c>
      <c r="G85" s="21">
        <v>436.8</v>
      </c>
      <c r="H85" s="21">
        <f>G85*1.04</f>
        <v>454.27200000000005</v>
      </c>
      <c r="I85" s="21">
        <f>H85*1.04</f>
        <v>472.44288000000006</v>
      </c>
    </row>
    <row r="86" spans="1:9" ht="15.75">
      <c r="A86" s="9" t="s">
        <v>87</v>
      </c>
      <c r="B86" s="10" t="s">
        <v>13</v>
      </c>
      <c r="C86" s="11" t="s">
        <v>15</v>
      </c>
      <c r="D86" s="11" t="s">
        <v>66</v>
      </c>
      <c r="E86" s="14" t="s">
        <v>88</v>
      </c>
      <c r="F86" s="18"/>
      <c r="G86" s="17">
        <f t="shared" ref="G86:I88" si="36">G87</f>
        <v>8544.6</v>
      </c>
      <c r="H86" s="17">
        <f t="shared" si="36"/>
        <v>4899.8</v>
      </c>
      <c r="I86" s="17">
        <f t="shared" si="36"/>
        <v>0</v>
      </c>
    </row>
    <row r="87" spans="1:9" ht="31.5">
      <c r="A87" s="28" t="s">
        <v>89</v>
      </c>
      <c r="B87" s="10" t="s">
        <v>13</v>
      </c>
      <c r="C87" s="11" t="s">
        <v>15</v>
      </c>
      <c r="D87" s="11" t="s">
        <v>66</v>
      </c>
      <c r="E87" s="14" t="s">
        <v>90</v>
      </c>
      <c r="F87" s="18"/>
      <c r="G87" s="17">
        <f t="shared" si="36"/>
        <v>8544.6</v>
      </c>
      <c r="H87" s="17">
        <f t="shared" si="36"/>
        <v>4899.8</v>
      </c>
      <c r="I87" s="17">
        <f t="shared" si="36"/>
        <v>0</v>
      </c>
    </row>
    <row r="88" spans="1:9" ht="15.75">
      <c r="A88" s="19" t="s">
        <v>61</v>
      </c>
      <c r="B88" s="18" t="s">
        <v>13</v>
      </c>
      <c r="C88" s="20" t="s">
        <v>15</v>
      </c>
      <c r="D88" s="20" t="s">
        <v>66</v>
      </c>
      <c r="E88" s="18" t="s">
        <v>90</v>
      </c>
      <c r="F88" s="18" t="s">
        <v>62</v>
      </c>
      <c r="G88" s="21">
        <f>G89</f>
        <v>8544.6</v>
      </c>
      <c r="H88" s="21">
        <f t="shared" si="36"/>
        <v>4899.8</v>
      </c>
      <c r="I88" s="21">
        <f t="shared" si="36"/>
        <v>0</v>
      </c>
    </row>
    <row r="89" spans="1:9" ht="15.75">
      <c r="A89" s="19" t="s">
        <v>87</v>
      </c>
      <c r="B89" s="18" t="s">
        <v>13</v>
      </c>
      <c r="C89" s="20" t="s">
        <v>15</v>
      </c>
      <c r="D89" s="20" t="s">
        <v>66</v>
      </c>
      <c r="E89" s="18" t="s">
        <v>90</v>
      </c>
      <c r="F89" s="18" t="s">
        <v>91</v>
      </c>
      <c r="G89" s="21">
        <v>8544.6</v>
      </c>
      <c r="H89" s="21">
        <v>4899.8</v>
      </c>
      <c r="I89" s="21">
        <v>0</v>
      </c>
    </row>
    <row r="90" spans="1:9" ht="15.75">
      <c r="A90" s="9" t="s">
        <v>92</v>
      </c>
      <c r="B90" s="14" t="s">
        <v>13</v>
      </c>
      <c r="C90" s="15" t="s">
        <v>93</v>
      </c>
      <c r="D90" s="15" t="s">
        <v>94</v>
      </c>
      <c r="E90" s="14"/>
      <c r="F90" s="14"/>
      <c r="G90" s="17">
        <f>G91</f>
        <v>13468.1</v>
      </c>
      <c r="H90" s="17">
        <f t="shared" ref="H90:I91" si="37">H91</f>
        <v>13986.099999999999</v>
      </c>
      <c r="I90" s="17">
        <f t="shared" si="37"/>
        <v>14149.2</v>
      </c>
    </row>
    <row r="91" spans="1:9" ht="15.75">
      <c r="A91" s="9" t="s">
        <v>95</v>
      </c>
      <c r="B91" s="14" t="s">
        <v>13</v>
      </c>
      <c r="C91" s="15" t="s">
        <v>93</v>
      </c>
      <c r="D91" s="15" t="s">
        <v>96</v>
      </c>
      <c r="E91" s="14"/>
      <c r="F91" s="14"/>
      <c r="G91" s="17">
        <f>G92</f>
        <v>13468.1</v>
      </c>
      <c r="H91" s="17">
        <f t="shared" si="37"/>
        <v>13986.099999999999</v>
      </c>
      <c r="I91" s="17">
        <f t="shared" si="37"/>
        <v>14149.2</v>
      </c>
    </row>
    <row r="92" spans="1:9" ht="31.5">
      <c r="A92" s="9" t="s">
        <v>97</v>
      </c>
      <c r="B92" s="14" t="s">
        <v>13</v>
      </c>
      <c r="C92" s="15" t="s">
        <v>93</v>
      </c>
      <c r="D92" s="15" t="s">
        <v>96</v>
      </c>
      <c r="E92" s="15" t="s">
        <v>19</v>
      </c>
      <c r="F92" s="14"/>
      <c r="G92" s="17">
        <f>G93+G97</f>
        <v>13468.1</v>
      </c>
      <c r="H92" s="17">
        <f t="shared" ref="H92:I92" si="38">H93+H97</f>
        <v>13986.099999999999</v>
      </c>
      <c r="I92" s="17">
        <f t="shared" si="38"/>
        <v>14149.2</v>
      </c>
    </row>
    <row r="93" spans="1:9" ht="31.5">
      <c r="A93" s="9" t="s">
        <v>20</v>
      </c>
      <c r="B93" s="14" t="s">
        <v>13</v>
      </c>
      <c r="C93" s="15" t="s">
        <v>93</v>
      </c>
      <c r="D93" s="15" t="s">
        <v>96</v>
      </c>
      <c r="E93" s="14" t="s">
        <v>21</v>
      </c>
      <c r="F93" s="14"/>
      <c r="G93" s="17">
        <f>G94</f>
        <v>4943</v>
      </c>
      <c r="H93" s="17">
        <f t="shared" ref="H93:I95" si="39">H94</f>
        <v>5172.2</v>
      </c>
      <c r="I93" s="17">
        <f t="shared" si="39"/>
        <v>5145.8</v>
      </c>
    </row>
    <row r="94" spans="1:9" ht="47.25">
      <c r="A94" s="9" t="s">
        <v>98</v>
      </c>
      <c r="B94" s="14" t="s">
        <v>13</v>
      </c>
      <c r="C94" s="15" t="s">
        <v>93</v>
      </c>
      <c r="D94" s="15" t="s">
        <v>96</v>
      </c>
      <c r="E94" s="10" t="s">
        <v>99</v>
      </c>
      <c r="F94" s="10"/>
      <c r="G94" s="17">
        <f>G95</f>
        <v>4943</v>
      </c>
      <c r="H94" s="17">
        <f t="shared" si="39"/>
        <v>5172.2</v>
      </c>
      <c r="I94" s="17">
        <f t="shared" si="39"/>
        <v>5145.8</v>
      </c>
    </row>
    <row r="95" spans="1:9" ht="31.5">
      <c r="A95" s="19" t="s">
        <v>24</v>
      </c>
      <c r="B95" s="18" t="s">
        <v>13</v>
      </c>
      <c r="C95" s="20" t="s">
        <v>93</v>
      </c>
      <c r="D95" s="20" t="s">
        <v>96</v>
      </c>
      <c r="E95" s="18" t="s">
        <v>99</v>
      </c>
      <c r="F95" s="18" t="s">
        <v>26</v>
      </c>
      <c r="G95" s="17">
        <f>G96</f>
        <v>4943</v>
      </c>
      <c r="H95" s="17">
        <f t="shared" si="39"/>
        <v>5172.2</v>
      </c>
      <c r="I95" s="17">
        <f t="shared" si="39"/>
        <v>5145.8</v>
      </c>
    </row>
    <row r="96" spans="1:9" ht="15.75">
      <c r="A96" s="19" t="s">
        <v>27</v>
      </c>
      <c r="B96" s="18" t="s">
        <v>13</v>
      </c>
      <c r="C96" s="20" t="s">
        <v>93</v>
      </c>
      <c r="D96" s="20" t="s">
        <v>96</v>
      </c>
      <c r="E96" s="18" t="s">
        <v>99</v>
      </c>
      <c r="F96" s="18" t="s">
        <v>28</v>
      </c>
      <c r="G96" s="21">
        <v>4943</v>
      </c>
      <c r="H96" s="21">
        <v>5172.2</v>
      </c>
      <c r="I96" s="21">
        <v>5145.8</v>
      </c>
    </row>
    <row r="97" spans="1:9" ht="47.25">
      <c r="A97" s="25" t="s">
        <v>40</v>
      </c>
      <c r="B97" s="14" t="s">
        <v>13</v>
      </c>
      <c r="C97" s="15" t="s">
        <v>93</v>
      </c>
      <c r="D97" s="15" t="s">
        <v>96</v>
      </c>
      <c r="E97" s="10" t="s">
        <v>41</v>
      </c>
      <c r="F97" s="14"/>
      <c r="G97" s="17">
        <f>G98+G101</f>
        <v>8525.1</v>
      </c>
      <c r="H97" s="17">
        <f t="shared" ref="H97:I97" si="40">H98+H101</f>
        <v>8813.9</v>
      </c>
      <c r="I97" s="17">
        <f t="shared" si="40"/>
        <v>9003.4</v>
      </c>
    </row>
    <row r="98" spans="1:9" ht="47.25">
      <c r="A98" s="9" t="s">
        <v>100</v>
      </c>
      <c r="B98" s="14" t="s">
        <v>13</v>
      </c>
      <c r="C98" s="15" t="s">
        <v>93</v>
      </c>
      <c r="D98" s="15" t="s">
        <v>96</v>
      </c>
      <c r="E98" s="10" t="s">
        <v>101</v>
      </c>
      <c r="F98" s="14"/>
      <c r="G98" s="17">
        <f>G99</f>
        <v>8474.7000000000007</v>
      </c>
      <c r="H98" s="17">
        <f t="shared" ref="H98:I99" si="41">H99</f>
        <v>8761.5</v>
      </c>
      <c r="I98" s="17">
        <f t="shared" si="41"/>
        <v>8948.9</v>
      </c>
    </row>
    <row r="99" spans="1:9" ht="31.5">
      <c r="A99" s="19" t="s">
        <v>24</v>
      </c>
      <c r="B99" s="18" t="s">
        <v>13</v>
      </c>
      <c r="C99" s="20" t="s">
        <v>93</v>
      </c>
      <c r="D99" s="20" t="s">
        <v>96</v>
      </c>
      <c r="E99" s="18" t="s">
        <v>101</v>
      </c>
      <c r="F99" s="18" t="s">
        <v>26</v>
      </c>
      <c r="G99" s="17">
        <f>G100</f>
        <v>8474.7000000000007</v>
      </c>
      <c r="H99" s="17">
        <f t="shared" si="41"/>
        <v>8761.5</v>
      </c>
      <c r="I99" s="17">
        <f t="shared" si="41"/>
        <v>8948.9</v>
      </c>
    </row>
    <row r="100" spans="1:9" ht="15.75">
      <c r="A100" s="19" t="s">
        <v>27</v>
      </c>
      <c r="B100" s="18" t="s">
        <v>13</v>
      </c>
      <c r="C100" s="20" t="s">
        <v>93</v>
      </c>
      <c r="D100" s="20" t="s">
        <v>96</v>
      </c>
      <c r="E100" s="18" t="s">
        <v>101</v>
      </c>
      <c r="F100" s="18" t="s">
        <v>28</v>
      </c>
      <c r="G100" s="21">
        <v>8474.7000000000007</v>
      </c>
      <c r="H100" s="21">
        <v>8761.5</v>
      </c>
      <c r="I100" s="21">
        <v>8948.9</v>
      </c>
    </row>
    <row r="101" spans="1:9" ht="63">
      <c r="A101" s="32" t="s">
        <v>102</v>
      </c>
      <c r="B101" s="14" t="s">
        <v>13</v>
      </c>
      <c r="C101" s="15" t="s">
        <v>93</v>
      </c>
      <c r="D101" s="15" t="s">
        <v>96</v>
      </c>
      <c r="E101" s="10" t="s">
        <v>103</v>
      </c>
      <c r="F101" s="10"/>
      <c r="G101" s="17">
        <f>G102</f>
        <v>50.4</v>
      </c>
      <c r="H101" s="17">
        <f t="shared" ref="H101:I102" si="42">H102</f>
        <v>52.4</v>
      </c>
      <c r="I101" s="17">
        <f t="shared" si="42"/>
        <v>54.5</v>
      </c>
    </row>
    <row r="102" spans="1:9" ht="31.5">
      <c r="A102" s="19" t="s">
        <v>24</v>
      </c>
      <c r="B102" s="18" t="s">
        <v>13</v>
      </c>
      <c r="C102" s="20" t="s">
        <v>93</v>
      </c>
      <c r="D102" s="20" t="s">
        <v>96</v>
      </c>
      <c r="E102" s="18" t="s">
        <v>103</v>
      </c>
      <c r="F102" s="18" t="s">
        <v>26</v>
      </c>
      <c r="G102" s="21">
        <f>G103</f>
        <v>50.4</v>
      </c>
      <c r="H102" s="21">
        <f t="shared" si="42"/>
        <v>52.4</v>
      </c>
      <c r="I102" s="21">
        <f t="shared" si="42"/>
        <v>54.5</v>
      </c>
    </row>
    <row r="103" spans="1:9" ht="15.75">
      <c r="A103" s="19" t="s">
        <v>27</v>
      </c>
      <c r="B103" s="18" t="s">
        <v>13</v>
      </c>
      <c r="C103" s="20" t="s">
        <v>93</v>
      </c>
      <c r="D103" s="20" t="s">
        <v>96</v>
      </c>
      <c r="E103" s="18" t="s">
        <v>103</v>
      </c>
      <c r="F103" s="18" t="s">
        <v>28</v>
      </c>
      <c r="G103" s="21">
        <v>50.4</v>
      </c>
      <c r="H103" s="21">
        <v>52.4</v>
      </c>
      <c r="I103" s="21">
        <v>54.5</v>
      </c>
    </row>
    <row r="104" spans="1:9" ht="15.75">
      <c r="A104" s="25" t="s">
        <v>104</v>
      </c>
      <c r="B104" s="14" t="s">
        <v>13</v>
      </c>
      <c r="C104" s="15" t="s">
        <v>105</v>
      </c>
      <c r="D104" s="15"/>
      <c r="E104" s="33"/>
      <c r="F104" s="33"/>
      <c r="G104" s="17">
        <f>G105</f>
        <v>1766.8</v>
      </c>
      <c r="H104" s="17">
        <f t="shared" ref="H104:I106" si="43">H105</f>
        <v>1837.472</v>
      </c>
      <c r="I104" s="17">
        <f t="shared" si="43"/>
        <v>1910.9708800000001</v>
      </c>
    </row>
    <row r="105" spans="1:9" ht="15.75">
      <c r="A105" s="25" t="s">
        <v>106</v>
      </c>
      <c r="B105" s="14" t="s">
        <v>13</v>
      </c>
      <c r="C105" s="15" t="s">
        <v>105</v>
      </c>
      <c r="D105" s="15" t="s">
        <v>17</v>
      </c>
      <c r="E105" s="33"/>
      <c r="F105" s="33"/>
      <c r="G105" s="17">
        <f>G106</f>
        <v>1766.8</v>
      </c>
      <c r="H105" s="17">
        <f t="shared" si="43"/>
        <v>1837.472</v>
      </c>
      <c r="I105" s="17">
        <f t="shared" si="43"/>
        <v>1910.9708800000001</v>
      </c>
    </row>
    <row r="106" spans="1:9" ht="63">
      <c r="A106" s="9" t="s">
        <v>107</v>
      </c>
      <c r="B106" s="14" t="s">
        <v>13</v>
      </c>
      <c r="C106" s="15" t="s">
        <v>105</v>
      </c>
      <c r="D106" s="15" t="s">
        <v>17</v>
      </c>
      <c r="E106" s="14" t="s">
        <v>108</v>
      </c>
      <c r="F106" s="31"/>
      <c r="G106" s="17">
        <f>G107</f>
        <v>1766.8</v>
      </c>
      <c r="H106" s="17">
        <f t="shared" si="43"/>
        <v>1837.472</v>
      </c>
      <c r="I106" s="17">
        <f t="shared" si="43"/>
        <v>1910.9708800000001</v>
      </c>
    </row>
    <row r="107" spans="1:9" ht="31.5">
      <c r="A107" s="9" t="s">
        <v>109</v>
      </c>
      <c r="B107" s="10" t="s">
        <v>13</v>
      </c>
      <c r="C107" s="11" t="s">
        <v>105</v>
      </c>
      <c r="D107" s="11" t="s">
        <v>17</v>
      </c>
      <c r="E107" s="10" t="s">
        <v>110</v>
      </c>
      <c r="F107" s="10"/>
      <c r="G107" s="17">
        <f>G111+G114+G117+G108</f>
        <v>1766.8</v>
      </c>
      <c r="H107" s="17">
        <f t="shared" ref="H107:I107" si="44">H111+H114+H117+H108</f>
        <v>1837.472</v>
      </c>
      <c r="I107" s="17">
        <f t="shared" si="44"/>
        <v>1910.9708800000001</v>
      </c>
    </row>
    <row r="108" spans="1:9" ht="15.75">
      <c r="A108" s="9" t="s">
        <v>111</v>
      </c>
      <c r="B108" s="10" t="s">
        <v>13</v>
      </c>
      <c r="C108" s="11" t="s">
        <v>105</v>
      </c>
      <c r="D108" s="11" t="s">
        <v>17</v>
      </c>
      <c r="E108" s="10" t="s">
        <v>112</v>
      </c>
      <c r="F108" s="10"/>
      <c r="G108" s="17">
        <f>G109</f>
        <v>878.8</v>
      </c>
      <c r="H108" s="17">
        <f t="shared" ref="H108:I109" si="45">H109</f>
        <v>913.952</v>
      </c>
      <c r="I108" s="17">
        <f t="shared" si="45"/>
        <v>950.51008000000002</v>
      </c>
    </row>
    <row r="109" spans="1:9" ht="31.5">
      <c r="A109" s="19" t="s">
        <v>24</v>
      </c>
      <c r="B109" s="18" t="s">
        <v>13</v>
      </c>
      <c r="C109" s="20" t="s">
        <v>105</v>
      </c>
      <c r="D109" s="20" t="s">
        <v>17</v>
      </c>
      <c r="E109" s="18" t="s">
        <v>112</v>
      </c>
      <c r="F109" s="18" t="s">
        <v>26</v>
      </c>
      <c r="G109" s="21">
        <f>G110</f>
        <v>878.8</v>
      </c>
      <c r="H109" s="21">
        <f t="shared" si="45"/>
        <v>913.952</v>
      </c>
      <c r="I109" s="21">
        <f t="shared" si="45"/>
        <v>950.51008000000002</v>
      </c>
    </row>
    <row r="110" spans="1:9" ht="15.75">
      <c r="A110" s="19" t="s">
        <v>27</v>
      </c>
      <c r="B110" s="18" t="s">
        <v>13</v>
      </c>
      <c r="C110" s="20" t="s">
        <v>105</v>
      </c>
      <c r="D110" s="20" t="s">
        <v>17</v>
      </c>
      <c r="E110" s="18" t="s">
        <v>112</v>
      </c>
      <c r="F110" s="18" t="s">
        <v>28</v>
      </c>
      <c r="G110" s="21">
        <v>878.8</v>
      </c>
      <c r="H110" s="21">
        <f>G110*1.04</f>
        <v>913.952</v>
      </c>
      <c r="I110" s="21">
        <f>H110*1.04</f>
        <v>950.51008000000002</v>
      </c>
    </row>
    <row r="111" spans="1:9" ht="31.5">
      <c r="A111" s="9" t="s">
        <v>113</v>
      </c>
      <c r="B111" s="10" t="s">
        <v>13</v>
      </c>
      <c r="C111" s="11" t="s">
        <v>105</v>
      </c>
      <c r="D111" s="11" t="s">
        <v>17</v>
      </c>
      <c r="E111" s="10" t="s">
        <v>114</v>
      </c>
      <c r="F111" s="10"/>
      <c r="G111" s="17">
        <f>G112</f>
        <v>600</v>
      </c>
      <c r="H111" s="17">
        <f t="shared" ref="H111:I112" si="46">H112</f>
        <v>624</v>
      </c>
      <c r="I111" s="17">
        <f t="shared" si="46"/>
        <v>648.96</v>
      </c>
    </row>
    <row r="112" spans="1:9" ht="31.5">
      <c r="A112" s="19" t="s">
        <v>24</v>
      </c>
      <c r="B112" s="18" t="s">
        <v>13</v>
      </c>
      <c r="C112" s="20" t="s">
        <v>105</v>
      </c>
      <c r="D112" s="20" t="s">
        <v>17</v>
      </c>
      <c r="E112" s="18" t="s">
        <v>114</v>
      </c>
      <c r="F112" s="18" t="s">
        <v>26</v>
      </c>
      <c r="G112" s="21">
        <f>G113</f>
        <v>600</v>
      </c>
      <c r="H112" s="21">
        <f t="shared" si="46"/>
        <v>624</v>
      </c>
      <c r="I112" s="21">
        <f t="shared" si="46"/>
        <v>648.96</v>
      </c>
    </row>
    <row r="113" spans="1:9" ht="15.75">
      <c r="A113" s="19" t="s">
        <v>27</v>
      </c>
      <c r="B113" s="18" t="s">
        <v>13</v>
      </c>
      <c r="C113" s="20" t="s">
        <v>105</v>
      </c>
      <c r="D113" s="20" t="s">
        <v>17</v>
      </c>
      <c r="E113" s="18" t="s">
        <v>114</v>
      </c>
      <c r="F113" s="18" t="s">
        <v>28</v>
      </c>
      <c r="G113" s="21">
        <v>600</v>
      </c>
      <c r="H113" s="21">
        <f>G113*1.04</f>
        <v>624</v>
      </c>
      <c r="I113" s="21">
        <f>H113*1.04</f>
        <v>648.96</v>
      </c>
    </row>
    <row r="114" spans="1:9" ht="31.5">
      <c r="A114" s="9" t="s">
        <v>115</v>
      </c>
      <c r="B114" s="10" t="s">
        <v>13</v>
      </c>
      <c r="C114" s="11" t="s">
        <v>105</v>
      </c>
      <c r="D114" s="11" t="s">
        <v>17</v>
      </c>
      <c r="E114" s="10" t="s">
        <v>116</v>
      </c>
      <c r="F114" s="10"/>
      <c r="G114" s="17">
        <f>G116</f>
        <v>185</v>
      </c>
      <c r="H114" s="17">
        <f t="shared" ref="H114:I114" si="47">H116</f>
        <v>192.4</v>
      </c>
      <c r="I114" s="17">
        <f t="shared" si="47"/>
        <v>200.096</v>
      </c>
    </row>
    <row r="115" spans="1:9" ht="31.5">
      <c r="A115" s="19" t="s">
        <v>24</v>
      </c>
      <c r="B115" s="18" t="s">
        <v>13</v>
      </c>
      <c r="C115" s="20" t="s">
        <v>105</v>
      </c>
      <c r="D115" s="20" t="s">
        <v>17</v>
      </c>
      <c r="E115" s="18" t="s">
        <v>116</v>
      </c>
      <c r="F115" s="18" t="s">
        <v>26</v>
      </c>
      <c r="G115" s="21">
        <f>G116</f>
        <v>185</v>
      </c>
      <c r="H115" s="21">
        <f t="shared" ref="H115:I115" si="48">H116</f>
        <v>192.4</v>
      </c>
      <c r="I115" s="21">
        <f t="shared" si="48"/>
        <v>200.096</v>
      </c>
    </row>
    <row r="116" spans="1:9" ht="15.75">
      <c r="A116" s="19" t="s">
        <v>27</v>
      </c>
      <c r="B116" s="18" t="s">
        <v>13</v>
      </c>
      <c r="C116" s="20" t="s">
        <v>105</v>
      </c>
      <c r="D116" s="20" t="s">
        <v>17</v>
      </c>
      <c r="E116" s="18" t="s">
        <v>116</v>
      </c>
      <c r="F116" s="18" t="s">
        <v>28</v>
      </c>
      <c r="G116" s="21">
        <v>185</v>
      </c>
      <c r="H116" s="21">
        <f>G116*1.04</f>
        <v>192.4</v>
      </c>
      <c r="I116" s="21">
        <f>H116*1.04</f>
        <v>200.096</v>
      </c>
    </row>
    <row r="117" spans="1:9" ht="47.25">
      <c r="A117" s="9" t="s">
        <v>117</v>
      </c>
      <c r="B117" s="10" t="s">
        <v>13</v>
      </c>
      <c r="C117" s="11" t="s">
        <v>105</v>
      </c>
      <c r="D117" s="11" t="s">
        <v>17</v>
      </c>
      <c r="E117" s="10" t="s">
        <v>118</v>
      </c>
      <c r="F117" s="10"/>
      <c r="G117" s="17">
        <f>G119</f>
        <v>103</v>
      </c>
      <c r="H117" s="17">
        <f t="shared" ref="H117:I117" si="49">H119</f>
        <v>107.12</v>
      </c>
      <c r="I117" s="17">
        <f t="shared" si="49"/>
        <v>111.40480000000001</v>
      </c>
    </row>
    <row r="118" spans="1:9" ht="31.5">
      <c r="A118" s="19" t="s">
        <v>24</v>
      </c>
      <c r="B118" s="18" t="s">
        <v>13</v>
      </c>
      <c r="C118" s="20" t="s">
        <v>105</v>
      </c>
      <c r="D118" s="20" t="s">
        <v>17</v>
      </c>
      <c r="E118" s="18" t="s">
        <v>118</v>
      </c>
      <c r="F118" s="18" t="s">
        <v>26</v>
      </c>
      <c r="G118" s="21">
        <f>G119</f>
        <v>103</v>
      </c>
      <c r="H118" s="21">
        <f t="shared" ref="H118:I118" si="50">H119</f>
        <v>107.12</v>
      </c>
      <c r="I118" s="21">
        <f t="shared" si="50"/>
        <v>111.40480000000001</v>
      </c>
    </row>
    <row r="119" spans="1:9" ht="15.75">
      <c r="A119" s="19" t="s">
        <v>27</v>
      </c>
      <c r="B119" s="18" t="s">
        <v>13</v>
      </c>
      <c r="C119" s="20" t="s">
        <v>105</v>
      </c>
      <c r="D119" s="20" t="s">
        <v>17</v>
      </c>
      <c r="E119" s="18" t="s">
        <v>118</v>
      </c>
      <c r="F119" s="18" t="s">
        <v>28</v>
      </c>
      <c r="G119" s="21">
        <v>103</v>
      </c>
      <c r="H119" s="21">
        <f>G119*1.04</f>
        <v>107.12</v>
      </c>
      <c r="I119" s="21">
        <f>H119*1.04</f>
        <v>111.40480000000001</v>
      </c>
    </row>
    <row r="120" spans="1:9" ht="39">
      <c r="A120" s="6" t="s">
        <v>119</v>
      </c>
      <c r="B120" s="16" t="s">
        <v>120</v>
      </c>
      <c r="C120" s="7"/>
      <c r="D120" s="7"/>
      <c r="E120" s="16"/>
      <c r="F120" s="16"/>
      <c r="G120" s="34">
        <f>G121+G160+G167+G188+G181</f>
        <v>36316.5</v>
      </c>
      <c r="H120" s="34">
        <f t="shared" ref="H120:I120" si="51">H121+H160+H167+H188+H181</f>
        <v>28832.448000000004</v>
      </c>
      <c r="I120" s="34">
        <f t="shared" si="51"/>
        <v>29799.481920000006</v>
      </c>
    </row>
    <row r="121" spans="1:9" ht="15.75">
      <c r="A121" s="9" t="s">
        <v>121</v>
      </c>
      <c r="B121" s="14" t="s">
        <v>120</v>
      </c>
      <c r="C121" s="15" t="s">
        <v>17</v>
      </c>
      <c r="D121" s="15"/>
      <c r="E121" s="14"/>
      <c r="F121" s="14"/>
      <c r="G121" s="17">
        <f>G122+G138+G132</f>
        <v>21871</v>
      </c>
      <c r="H121" s="17">
        <f t="shared" ref="H121:I121" si="52">H122+H138+H132</f>
        <v>14457.552000000001</v>
      </c>
      <c r="I121" s="17">
        <f t="shared" si="52"/>
        <v>14957.638080000001</v>
      </c>
    </row>
    <row r="122" spans="1:9" ht="47.25">
      <c r="A122" s="9" t="s">
        <v>122</v>
      </c>
      <c r="B122" s="10" t="s">
        <v>120</v>
      </c>
      <c r="C122" s="11" t="s">
        <v>17</v>
      </c>
      <c r="D122" s="11" t="s">
        <v>123</v>
      </c>
      <c r="E122" s="10"/>
      <c r="F122" s="10"/>
      <c r="G122" s="17">
        <f>G123</f>
        <v>10221.299999999999</v>
      </c>
      <c r="H122" s="17">
        <f t="shared" ref="H122:I122" si="53">H123</f>
        <v>10630.152000000002</v>
      </c>
      <c r="I122" s="17">
        <f t="shared" si="53"/>
        <v>11055.35808</v>
      </c>
    </row>
    <row r="123" spans="1:9" ht="47.25">
      <c r="A123" s="35" t="s">
        <v>124</v>
      </c>
      <c r="B123" s="10" t="s">
        <v>120</v>
      </c>
      <c r="C123" s="11" t="s">
        <v>17</v>
      </c>
      <c r="D123" s="11" t="s">
        <v>123</v>
      </c>
      <c r="E123" s="14" t="s">
        <v>125</v>
      </c>
      <c r="F123" s="31"/>
      <c r="G123" s="17">
        <f>G125</f>
        <v>10221.299999999999</v>
      </c>
      <c r="H123" s="17">
        <f t="shared" ref="H123:I123" si="54">H125</f>
        <v>10630.152000000002</v>
      </c>
      <c r="I123" s="17">
        <f t="shared" si="54"/>
        <v>11055.35808</v>
      </c>
    </row>
    <row r="124" spans="1:9" ht="47.25">
      <c r="A124" s="9" t="s">
        <v>126</v>
      </c>
      <c r="B124" s="10" t="s">
        <v>120</v>
      </c>
      <c r="C124" s="11" t="s">
        <v>17</v>
      </c>
      <c r="D124" s="11" t="s">
        <v>123</v>
      </c>
      <c r="E124" s="14" t="s">
        <v>127</v>
      </c>
      <c r="F124" s="31"/>
      <c r="G124" s="17">
        <f>G125</f>
        <v>10221.299999999999</v>
      </c>
      <c r="H124" s="17">
        <f t="shared" ref="H124:I124" si="55">H125</f>
        <v>10630.152000000002</v>
      </c>
      <c r="I124" s="17">
        <f t="shared" si="55"/>
        <v>11055.35808</v>
      </c>
    </row>
    <row r="125" spans="1:9" ht="63">
      <c r="A125" s="9" t="s">
        <v>128</v>
      </c>
      <c r="B125" s="10" t="s">
        <v>120</v>
      </c>
      <c r="C125" s="11" t="s">
        <v>17</v>
      </c>
      <c r="D125" s="11" t="s">
        <v>123</v>
      </c>
      <c r="E125" s="14" t="s">
        <v>129</v>
      </c>
      <c r="F125" s="31"/>
      <c r="G125" s="17">
        <f>G126+G128+G130</f>
        <v>10221.299999999999</v>
      </c>
      <c r="H125" s="17">
        <f t="shared" ref="H125:I125" si="56">H126+H128+H130</f>
        <v>10630.152000000002</v>
      </c>
      <c r="I125" s="17">
        <f t="shared" si="56"/>
        <v>11055.35808</v>
      </c>
    </row>
    <row r="126" spans="1:9" ht="63">
      <c r="A126" s="19" t="s">
        <v>79</v>
      </c>
      <c r="B126" s="18" t="s">
        <v>120</v>
      </c>
      <c r="C126" s="20" t="s">
        <v>17</v>
      </c>
      <c r="D126" s="20" t="s">
        <v>123</v>
      </c>
      <c r="E126" s="18" t="s">
        <v>129</v>
      </c>
      <c r="F126" s="18" t="s">
        <v>80</v>
      </c>
      <c r="G126" s="21">
        <f>G127</f>
        <v>9320</v>
      </c>
      <c r="H126" s="21">
        <f t="shared" ref="H126:I126" si="57">H127</f>
        <v>9692.8000000000011</v>
      </c>
      <c r="I126" s="21">
        <f t="shared" si="57"/>
        <v>10080.512000000001</v>
      </c>
    </row>
    <row r="127" spans="1:9" ht="31.5">
      <c r="A127" s="19" t="s">
        <v>81</v>
      </c>
      <c r="B127" s="18" t="s">
        <v>120</v>
      </c>
      <c r="C127" s="20" t="s">
        <v>17</v>
      </c>
      <c r="D127" s="20" t="s">
        <v>123</v>
      </c>
      <c r="E127" s="18" t="s">
        <v>129</v>
      </c>
      <c r="F127" s="18" t="s">
        <v>82</v>
      </c>
      <c r="G127" s="21">
        <v>9320</v>
      </c>
      <c r="H127" s="21">
        <f>G127*1.04</f>
        <v>9692.8000000000011</v>
      </c>
      <c r="I127" s="21">
        <f>H127*1.04</f>
        <v>10080.512000000001</v>
      </c>
    </row>
    <row r="128" spans="1:9" ht="31.5">
      <c r="A128" s="19" t="s">
        <v>83</v>
      </c>
      <c r="B128" s="18" t="s">
        <v>120</v>
      </c>
      <c r="C128" s="20" t="s">
        <v>17</v>
      </c>
      <c r="D128" s="20" t="s">
        <v>123</v>
      </c>
      <c r="E128" s="18" t="s">
        <v>129</v>
      </c>
      <c r="F128" s="18" t="s">
        <v>84</v>
      </c>
      <c r="G128" s="21">
        <f>G129</f>
        <v>900.3</v>
      </c>
      <c r="H128" s="21">
        <f t="shared" ref="H128:I128" si="58">H129</f>
        <v>936.31200000000001</v>
      </c>
      <c r="I128" s="21">
        <f t="shared" si="58"/>
        <v>973.76448000000005</v>
      </c>
    </row>
    <row r="129" spans="1:9" ht="31.5">
      <c r="A129" s="19" t="s">
        <v>85</v>
      </c>
      <c r="B129" s="18" t="s">
        <v>120</v>
      </c>
      <c r="C129" s="20" t="s">
        <v>17</v>
      </c>
      <c r="D129" s="20" t="s">
        <v>123</v>
      </c>
      <c r="E129" s="18" t="s">
        <v>129</v>
      </c>
      <c r="F129" s="18" t="s">
        <v>86</v>
      </c>
      <c r="G129" s="21">
        <v>900.3</v>
      </c>
      <c r="H129" s="21">
        <f>G129*1.04</f>
        <v>936.31200000000001</v>
      </c>
      <c r="I129" s="21">
        <f>H129*1.04</f>
        <v>973.76448000000005</v>
      </c>
    </row>
    <row r="130" spans="1:9" ht="15.75">
      <c r="A130" s="19" t="s">
        <v>61</v>
      </c>
      <c r="B130" s="18" t="s">
        <v>120</v>
      </c>
      <c r="C130" s="20" t="s">
        <v>17</v>
      </c>
      <c r="D130" s="20" t="s">
        <v>123</v>
      </c>
      <c r="E130" s="18" t="s">
        <v>129</v>
      </c>
      <c r="F130" s="18" t="s">
        <v>62</v>
      </c>
      <c r="G130" s="21">
        <f>G131</f>
        <v>1</v>
      </c>
      <c r="H130" s="21">
        <f t="shared" ref="H130:I130" si="59">H131</f>
        <v>1.04</v>
      </c>
      <c r="I130" s="21">
        <f t="shared" si="59"/>
        <v>1.0816000000000001</v>
      </c>
    </row>
    <row r="131" spans="1:9" ht="15.75">
      <c r="A131" s="19" t="s">
        <v>130</v>
      </c>
      <c r="B131" s="18" t="s">
        <v>120</v>
      </c>
      <c r="C131" s="20" t="s">
        <v>17</v>
      </c>
      <c r="D131" s="20" t="s">
        <v>123</v>
      </c>
      <c r="E131" s="18" t="s">
        <v>129</v>
      </c>
      <c r="F131" s="18" t="s">
        <v>131</v>
      </c>
      <c r="G131" s="21">
        <v>1</v>
      </c>
      <c r="H131" s="21">
        <f>G131*1.04</f>
        <v>1.04</v>
      </c>
      <c r="I131" s="21">
        <f>H131*1.04</f>
        <v>1.0816000000000001</v>
      </c>
    </row>
    <row r="132" spans="1:9" ht="15.75">
      <c r="A132" s="9" t="s">
        <v>132</v>
      </c>
      <c r="B132" s="14" t="s">
        <v>120</v>
      </c>
      <c r="C132" s="15" t="s">
        <v>17</v>
      </c>
      <c r="D132" s="15" t="s">
        <v>105</v>
      </c>
      <c r="E132" s="18"/>
      <c r="F132" s="18"/>
      <c r="G132" s="17">
        <f>G133</f>
        <v>1800</v>
      </c>
      <c r="H132" s="17">
        <f t="shared" ref="H132:I136" si="60">H133</f>
        <v>1872</v>
      </c>
      <c r="I132" s="17">
        <f t="shared" si="60"/>
        <v>1946.88</v>
      </c>
    </row>
    <row r="133" spans="1:9" ht="15.75">
      <c r="A133" s="9" t="s">
        <v>133</v>
      </c>
      <c r="B133" s="14" t="s">
        <v>120</v>
      </c>
      <c r="C133" s="15" t="s">
        <v>17</v>
      </c>
      <c r="D133" s="15" t="s">
        <v>105</v>
      </c>
      <c r="E133" s="14" t="s">
        <v>134</v>
      </c>
      <c r="F133" s="31"/>
      <c r="G133" s="17">
        <f>G134</f>
        <v>1800</v>
      </c>
      <c r="H133" s="17">
        <f t="shared" si="60"/>
        <v>1872</v>
      </c>
      <c r="I133" s="17">
        <f t="shared" si="60"/>
        <v>1946.88</v>
      </c>
    </row>
    <row r="134" spans="1:9" ht="31.5">
      <c r="A134" s="9" t="s">
        <v>135</v>
      </c>
      <c r="B134" s="14" t="s">
        <v>120</v>
      </c>
      <c r="C134" s="15" t="s">
        <v>17</v>
      </c>
      <c r="D134" s="15" t="s">
        <v>105</v>
      </c>
      <c r="E134" s="14" t="s">
        <v>136</v>
      </c>
      <c r="F134" s="31"/>
      <c r="G134" s="17">
        <f>G135</f>
        <v>1800</v>
      </c>
      <c r="H134" s="17">
        <f t="shared" si="60"/>
        <v>1872</v>
      </c>
      <c r="I134" s="17">
        <f t="shared" si="60"/>
        <v>1946.88</v>
      </c>
    </row>
    <row r="135" spans="1:9" ht="31.5">
      <c r="A135" s="9" t="s">
        <v>137</v>
      </c>
      <c r="B135" s="14" t="s">
        <v>120</v>
      </c>
      <c r="C135" s="15" t="s">
        <v>17</v>
      </c>
      <c r="D135" s="15" t="s">
        <v>105</v>
      </c>
      <c r="E135" s="14" t="s">
        <v>138</v>
      </c>
      <c r="F135" s="31"/>
      <c r="G135" s="17">
        <f>G136</f>
        <v>1800</v>
      </c>
      <c r="H135" s="17">
        <f t="shared" si="60"/>
        <v>1872</v>
      </c>
      <c r="I135" s="17">
        <f t="shared" si="60"/>
        <v>1946.88</v>
      </c>
    </row>
    <row r="136" spans="1:9" ht="15.75">
      <c r="A136" s="19" t="s">
        <v>61</v>
      </c>
      <c r="B136" s="18" t="s">
        <v>120</v>
      </c>
      <c r="C136" s="20" t="s">
        <v>17</v>
      </c>
      <c r="D136" s="20" t="s">
        <v>105</v>
      </c>
      <c r="E136" s="18" t="s">
        <v>138</v>
      </c>
      <c r="F136" s="18" t="s">
        <v>62</v>
      </c>
      <c r="G136" s="21">
        <f>G137</f>
        <v>1800</v>
      </c>
      <c r="H136" s="21">
        <f t="shared" si="60"/>
        <v>1872</v>
      </c>
      <c r="I136" s="21">
        <f t="shared" si="60"/>
        <v>1946.88</v>
      </c>
    </row>
    <row r="137" spans="1:9" ht="15.75">
      <c r="A137" s="19" t="s">
        <v>87</v>
      </c>
      <c r="B137" s="18" t="s">
        <v>120</v>
      </c>
      <c r="C137" s="20" t="s">
        <v>17</v>
      </c>
      <c r="D137" s="20" t="s">
        <v>105</v>
      </c>
      <c r="E137" s="18" t="s">
        <v>138</v>
      </c>
      <c r="F137" s="18" t="s">
        <v>91</v>
      </c>
      <c r="G137" s="21">
        <v>1800</v>
      </c>
      <c r="H137" s="21">
        <f>G137*1.04</f>
        <v>1872</v>
      </c>
      <c r="I137" s="21">
        <f>H137*1.04</f>
        <v>1946.88</v>
      </c>
    </row>
    <row r="138" spans="1:9" ht="15.75">
      <c r="A138" s="9" t="s">
        <v>139</v>
      </c>
      <c r="B138" s="14" t="s">
        <v>120</v>
      </c>
      <c r="C138" s="15" t="s">
        <v>17</v>
      </c>
      <c r="D138" s="15" t="s">
        <v>140</v>
      </c>
      <c r="E138" s="14"/>
      <c r="F138" s="14"/>
      <c r="G138" s="17">
        <f>G139+G150+G144+G153</f>
        <v>9849.6999999999989</v>
      </c>
      <c r="H138" s="17">
        <f t="shared" ref="H138:I138" si="61">H139+H150+H144+H153</f>
        <v>1955.4</v>
      </c>
      <c r="I138" s="17">
        <f t="shared" si="61"/>
        <v>1955.4</v>
      </c>
    </row>
    <row r="139" spans="1:9" ht="47.25">
      <c r="A139" s="9" t="s">
        <v>141</v>
      </c>
      <c r="B139" s="14" t="s">
        <v>120</v>
      </c>
      <c r="C139" s="15" t="s">
        <v>17</v>
      </c>
      <c r="D139" s="15" t="s">
        <v>140</v>
      </c>
      <c r="E139" s="10" t="s">
        <v>142</v>
      </c>
      <c r="F139" s="36"/>
      <c r="G139" s="17">
        <f>G141</f>
        <v>1094.3</v>
      </c>
      <c r="H139" s="17">
        <f t="shared" ref="H139:I139" si="62">H141</f>
        <v>1094.3</v>
      </c>
      <c r="I139" s="17">
        <f t="shared" si="62"/>
        <v>1094.3</v>
      </c>
    </row>
    <row r="140" spans="1:9" ht="47.25">
      <c r="A140" s="37" t="s">
        <v>143</v>
      </c>
      <c r="B140" s="14" t="s">
        <v>120</v>
      </c>
      <c r="C140" s="15" t="s">
        <v>17</v>
      </c>
      <c r="D140" s="15" t="s">
        <v>140</v>
      </c>
      <c r="E140" s="10" t="s">
        <v>144</v>
      </c>
      <c r="F140" s="36"/>
      <c r="G140" s="17">
        <f>G141</f>
        <v>1094.3</v>
      </c>
      <c r="H140" s="17">
        <f t="shared" ref="H140:I142" si="63">H141</f>
        <v>1094.3</v>
      </c>
      <c r="I140" s="17">
        <f t="shared" si="63"/>
        <v>1094.3</v>
      </c>
    </row>
    <row r="141" spans="1:9" ht="15.75">
      <c r="A141" s="38" t="s">
        <v>145</v>
      </c>
      <c r="B141" s="14" t="s">
        <v>120</v>
      </c>
      <c r="C141" s="15" t="s">
        <v>17</v>
      </c>
      <c r="D141" s="15" t="s">
        <v>140</v>
      </c>
      <c r="E141" s="14" t="s">
        <v>146</v>
      </c>
      <c r="F141" s="15"/>
      <c r="G141" s="17">
        <f>G142</f>
        <v>1094.3</v>
      </c>
      <c r="H141" s="17">
        <f t="shared" si="63"/>
        <v>1094.3</v>
      </c>
      <c r="I141" s="17">
        <f t="shared" si="63"/>
        <v>1094.3</v>
      </c>
    </row>
    <row r="142" spans="1:9" ht="15.75">
      <c r="A142" s="39" t="s">
        <v>147</v>
      </c>
      <c r="B142" s="18" t="s">
        <v>120</v>
      </c>
      <c r="C142" s="20" t="s">
        <v>17</v>
      </c>
      <c r="D142" s="20" t="s">
        <v>140</v>
      </c>
      <c r="E142" s="18" t="s">
        <v>146</v>
      </c>
      <c r="F142" s="20" t="s">
        <v>148</v>
      </c>
      <c r="G142" s="21">
        <f>G143</f>
        <v>1094.3</v>
      </c>
      <c r="H142" s="21">
        <f t="shared" si="63"/>
        <v>1094.3</v>
      </c>
      <c r="I142" s="21">
        <f t="shared" si="63"/>
        <v>1094.3</v>
      </c>
    </row>
    <row r="143" spans="1:9" ht="15.75">
      <c r="A143" s="39" t="s">
        <v>149</v>
      </c>
      <c r="B143" s="18" t="s">
        <v>120</v>
      </c>
      <c r="C143" s="20" t="s">
        <v>17</v>
      </c>
      <c r="D143" s="20" t="s">
        <v>140</v>
      </c>
      <c r="E143" s="18" t="s">
        <v>146</v>
      </c>
      <c r="F143" s="20" t="s">
        <v>150</v>
      </c>
      <c r="G143" s="21">
        <v>1094.3</v>
      </c>
      <c r="H143" s="21">
        <v>1094.3</v>
      </c>
      <c r="I143" s="21">
        <v>1094.3</v>
      </c>
    </row>
    <row r="144" spans="1:9" ht="47.25">
      <c r="A144" s="35" t="s">
        <v>151</v>
      </c>
      <c r="B144" s="14" t="s">
        <v>120</v>
      </c>
      <c r="C144" s="15" t="s">
        <v>17</v>
      </c>
      <c r="D144" s="15" t="s">
        <v>140</v>
      </c>
      <c r="E144" s="10" t="s">
        <v>125</v>
      </c>
      <c r="F144" s="14"/>
      <c r="G144" s="17">
        <f>G146</f>
        <v>367.5</v>
      </c>
      <c r="H144" s="17">
        <f t="shared" ref="H144:I145" si="64">H146</f>
        <v>367.5</v>
      </c>
      <c r="I144" s="17">
        <f t="shared" si="64"/>
        <v>367.5</v>
      </c>
    </row>
    <row r="145" spans="1:9" ht="31.5">
      <c r="A145" s="9" t="s">
        <v>152</v>
      </c>
      <c r="B145" s="14" t="s">
        <v>120</v>
      </c>
      <c r="C145" s="15" t="s">
        <v>17</v>
      </c>
      <c r="D145" s="15" t="s">
        <v>140</v>
      </c>
      <c r="E145" s="10" t="s">
        <v>153</v>
      </c>
      <c r="F145" s="14"/>
      <c r="G145" s="17">
        <f>G147</f>
        <v>367.5</v>
      </c>
      <c r="H145" s="17">
        <f t="shared" si="64"/>
        <v>367.5</v>
      </c>
      <c r="I145" s="17">
        <f t="shared" si="64"/>
        <v>367.5</v>
      </c>
    </row>
    <row r="146" spans="1:9" ht="63">
      <c r="A146" s="25" t="s">
        <v>154</v>
      </c>
      <c r="B146" s="14" t="s">
        <v>120</v>
      </c>
      <c r="C146" s="15" t="s">
        <v>17</v>
      </c>
      <c r="D146" s="15" t="s">
        <v>140</v>
      </c>
      <c r="E146" s="14" t="s">
        <v>155</v>
      </c>
      <c r="F146" s="14"/>
      <c r="G146" s="17">
        <f>G147</f>
        <v>367.5</v>
      </c>
      <c r="H146" s="17">
        <f t="shared" ref="H146:I147" si="65">H147</f>
        <v>367.5</v>
      </c>
      <c r="I146" s="17">
        <f t="shared" si="65"/>
        <v>367.5</v>
      </c>
    </row>
    <row r="147" spans="1:9" ht="15.75">
      <c r="A147" s="19" t="s">
        <v>147</v>
      </c>
      <c r="B147" s="18" t="s">
        <v>120</v>
      </c>
      <c r="C147" s="20" t="s">
        <v>17</v>
      </c>
      <c r="D147" s="20" t="s">
        <v>140</v>
      </c>
      <c r="E147" s="18" t="s">
        <v>155</v>
      </c>
      <c r="F147" s="18" t="s">
        <v>148</v>
      </c>
      <c r="G147" s="21">
        <f>G148</f>
        <v>367.5</v>
      </c>
      <c r="H147" s="21">
        <f t="shared" si="65"/>
        <v>367.5</v>
      </c>
      <c r="I147" s="21">
        <f t="shared" si="65"/>
        <v>367.5</v>
      </c>
    </row>
    <row r="148" spans="1:9" ht="15.75">
      <c r="A148" s="19" t="s">
        <v>156</v>
      </c>
      <c r="B148" s="18" t="s">
        <v>120</v>
      </c>
      <c r="C148" s="20" t="s">
        <v>17</v>
      </c>
      <c r="D148" s="20" t="s">
        <v>140</v>
      </c>
      <c r="E148" s="18" t="s">
        <v>155</v>
      </c>
      <c r="F148" s="18" t="s">
        <v>157</v>
      </c>
      <c r="G148" s="21">
        <v>367.5</v>
      </c>
      <c r="H148" s="21">
        <v>367.5</v>
      </c>
      <c r="I148" s="21">
        <v>367.5</v>
      </c>
    </row>
    <row r="149" spans="1:9" ht="31.5">
      <c r="A149" s="9" t="s">
        <v>158</v>
      </c>
      <c r="B149" s="14" t="s">
        <v>120</v>
      </c>
      <c r="C149" s="15" t="s">
        <v>17</v>
      </c>
      <c r="D149" s="15" t="s">
        <v>140</v>
      </c>
      <c r="E149" s="10" t="s">
        <v>159</v>
      </c>
      <c r="F149" s="14"/>
      <c r="G149" s="17">
        <f>G150</f>
        <v>558.1</v>
      </c>
      <c r="H149" s="17">
        <f t="shared" ref="H149:I151" si="66">H150</f>
        <v>493.6</v>
      </c>
      <c r="I149" s="17">
        <f t="shared" si="66"/>
        <v>493.6</v>
      </c>
    </row>
    <row r="150" spans="1:9" ht="47.25">
      <c r="A150" s="9" t="s">
        <v>160</v>
      </c>
      <c r="B150" s="14" t="s">
        <v>120</v>
      </c>
      <c r="C150" s="15" t="s">
        <v>17</v>
      </c>
      <c r="D150" s="15" t="s">
        <v>140</v>
      </c>
      <c r="E150" s="10" t="s">
        <v>161</v>
      </c>
      <c r="F150" s="40"/>
      <c r="G150" s="17">
        <f>G151</f>
        <v>558.1</v>
      </c>
      <c r="H150" s="17">
        <f t="shared" si="66"/>
        <v>493.6</v>
      </c>
      <c r="I150" s="17">
        <f t="shared" si="66"/>
        <v>493.6</v>
      </c>
    </row>
    <row r="151" spans="1:9" ht="15.75">
      <c r="A151" s="19" t="s">
        <v>61</v>
      </c>
      <c r="B151" s="18" t="s">
        <v>120</v>
      </c>
      <c r="C151" s="20" t="s">
        <v>17</v>
      </c>
      <c r="D151" s="20" t="s">
        <v>140</v>
      </c>
      <c r="E151" s="18" t="s">
        <v>161</v>
      </c>
      <c r="F151" s="18" t="s">
        <v>62</v>
      </c>
      <c r="G151" s="21">
        <f>G152</f>
        <v>558.1</v>
      </c>
      <c r="H151" s="21">
        <f t="shared" si="66"/>
        <v>493.6</v>
      </c>
      <c r="I151" s="21">
        <f t="shared" si="66"/>
        <v>493.6</v>
      </c>
    </row>
    <row r="152" spans="1:9" ht="47.25">
      <c r="A152" s="19" t="s">
        <v>63</v>
      </c>
      <c r="B152" s="18" t="s">
        <v>120</v>
      </c>
      <c r="C152" s="20" t="s">
        <v>17</v>
      </c>
      <c r="D152" s="20" t="s">
        <v>140</v>
      </c>
      <c r="E152" s="18" t="s">
        <v>161</v>
      </c>
      <c r="F152" s="18" t="s">
        <v>64</v>
      </c>
      <c r="G152" s="41">
        <v>558.1</v>
      </c>
      <c r="H152" s="41">
        <v>493.6</v>
      </c>
      <c r="I152" s="41">
        <v>493.6</v>
      </c>
    </row>
    <row r="153" spans="1:9" ht="15.75">
      <c r="A153" s="9" t="s">
        <v>87</v>
      </c>
      <c r="B153" s="10" t="s">
        <v>120</v>
      </c>
      <c r="C153" s="11" t="s">
        <v>17</v>
      </c>
      <c r="D153" s="11" t="s">
        <v>140</v>
      </c>
      <c r="E153" s="14" t="s">
        <v>88</v>
      </c>
      <c r="F153" s="18"/>
      <c r="G153" s="17">
        <f>G154+G157</f>
        <v>7829.7999999999993</v>
      </c>
      <c r="H153" s="17">
        <f t="shared" ref="H153:I153" si="67">H154+H157</f>
        <v>0</v>
      </c>
      <c r="I153" s="17">
        <f t="shared" si="67"/>
        <v>0</v>
      </c>
    </row>
    <row r="154" spans="1:9" ht="78.75">
      <c r="A154" s="28" t="s">
        <v>162</v>
      </c>
      <c r="B154" s="10" t="s">
        <v>120</v>
      </c>
      <c r="C154" s="11" t="s">
        <v>17</v>
      </c>
      <c r="D154" s="11" t="s">
        <v>140</v>
      </c>
      <c r="E154" s="14" t="s">
        <v>163</v>
      </c>
      <c r="F154" s="18"/>
      <c r="G154" s="17">
        <f t="shared" ref="G154:I155" si="68">G155</f>
        <v>2388.9</v>
      </c>
      <c r="H154" s="17">
        <f t="shared" si="68"/>
        <v>0</v>
      </c>
      <c r="I154" s="17">
        <f t="shared" si="68"/>
        <v>0</v>
      </c>
    </row>
    <row r="155" spans="1:9" ht="15.75">
      <c r="A155" s="19" t="s">
        <v>61</v>
      </c>
      <c r="B155" s="18" t="s">
        <v>120</v>
      </c>
      <c r="C155" s="20" t="s">
        <v>17</v>
      </c>
      <c r="D155" s="20" t="s">
        <v>140</v>
      </c>
      <c r="E155" s="18" t="s">
        <v>163</v>
      </c>
      <c r="F155" s="18" t="s">
        <v>62</v>
      </c>
      <c r="G155" s="21">
        <f>G156</f>
        <v>2388.9</v>
      </c>
      <c r="H155" s="21">
        <f t="shared" si="68"/>
        <v>0</v>
      </c>
      <c r="I155" s="21">
        <f t="shared" si="68"/>
        <v>0</v>
      </c>
    </row>
    <row r="156" spans="1:9" ht="15.75">
      <c r="A156" s="19" t="s">
        <v>87</v>
      </c>
      <c r="B156" s="18" t="s">
        <v>120</v>
      </c>
      <c r="C156" s="20" t="s">
        <v>17</v>
      </c>
      <c r="D156" s="20" t="s">
        <v>140</v>
      </c>
      <c r="E156" s="18" t="s">
        <v>163</v>
      </c>
      <c r="F156" s="18" t="s">
        <v>91</v>
      </c>
      <c r="G156" s="21">
        <v>2388.9</v>
      </c>
      <c r="H156" s="21">
        <v>0</v>
      </c>
      <c r="I156" s="21">
        <v>0</v>
      </c>
    </row>
    <row r="157" spans="1:9" ht="78.75">
      <c r="A157" s="42" t="s">
        <v>164</v>
      </c>
      <c r="B157" s="10" t="s">
        <v>120</v>
      </c>
      <c r="C157" s="11" t="s">
        <v>17</v>
      </c>
      <c r="D157" s="11" t="s">
        <v>140</v>
      </c>
      <c r="E157" s="10" t="s">
        <v>165</v>
      </c>
      <c r="F157" s="10"/>
      <c r="G157" s="17">
        <f>G158</f>
        <v>5440.9</v>
      </c>
      <c r="H157" s="17">
        <f t="shared" ref="H157:I158" si="69">H158</f>
        <v>0</v>
      </c>
      <c r="I157" s="17">
        <f t="shared" si="69"/>
        <v>0</v>
      </c>
    </row>
    <row r="158" spans="1:9" ht="15.75">
      <c r="A158" s="19" t="s">
        <v>61</v>
      </c>
      <c r="B158" s="18" t="s">
        <v>120</v>
      </c>
      <c r="C158" s="20" t="s">
        <v>17</v>
      </c>
      <c r="D158" s="20" t="s">
        <v>140</v>
      </c>
      <c r="E158" s="18" t="s">
        <v>165</v>
      </c>
      <c r="F158" s="18" t="s">
        <v>62</v>
      </c>
      <c r="G158" s="21">
        <f>G159</f>
        <v>5440.9</v>
      </c>
      <c r="H158" s="21">
        <f t="shared" si="69"/>
        <v>0</v>
      </c>
      <c r="I158" s="21">
        <f t="shared" si="69"/>
        <v>0</v>
      </c>
    </row>
    <row r="159" spans="1:9" ht="15.75">
      <c r="A159" s="19" t="s">
        <v>87</v>
      </c>
      <c r="B159" s="18" t="s">
        <v>120</v>
      </c>
      <c r="C159" s="20" t="s">
        <v>17</v>
      </c>
      <c r="D159" s="20" t="s">
        <v>140</v>
      </c>
      <c r="E159" s="18" t="s">
        <v>165</v>
      </c>
      <c r="F159" s="18" t="s">
        <v>91</v>
      </c>
      <c r="G159" s="21">
        <v>5440.9</v>
      </c>
      <c r="H159" s="21">
        <v>0</v>
      </c>
      <c r="I159" s="21">
        <v>0</v>
      </c>
    </row>
    <row r="160" spans="1:9" ht="15.75">
      <c r="A160" s="43" t="s">
        <v>166</v>
      </c>
      <c r="B160" s="14" t="s">
        <v>120</v>
      </c>
      <c r="C160" s="15" t="s">
        <v>38</v>
      </c>
      <c r="D160" s="15"/>
      <c r="E160" s="14"/>
      <c r="F160" s="14"/>
      <c r="G160" s="17">
        <f>G162</f>
        <v>1538.3</v>
      </c>
      <c r="H160" s="17">
        <f t="shared" ref="H160:I164" si="70">H162</f>
        <v>1597.4</v>
      </c>
      <c r="I160" s="17">
        <f t="shared" si="70"/>
        <v>1666.8</v>
      </c>
    </row>
    <row r="161" spans="1:9" ht="15.75">
      <c r="A161" s="43" t="s">
        <v>167</v>
      </c>
      <c r="B161" s="14" t="s">
        <v>120</v>
      </c>
      <c r="C161" s="15" t="s">
        <v>38</v>
      </c>
      <c r="D161" s="15" t="s">
        <v>52</v>
      </c>
      <c r="E161" s="14"/>
      <c r="F161" s="14"/>
      <c r="G161" s="17">
        <f>G163</f>
        <v>1538.3</v>
      </c>
      <c r="H161" s="17">
        <f t="shared" si="70"/>
        <v>1597.4</v>
      </c>
      <c r="I161" s="17">
        <f t="shared" si="70"/>
        <v>1666.8</v>
      </c>
    </row>
    <row r="162" spans="1:9" ht="47.25">
      <c r="A162" s="35" t="s">
        <v>151</v>
      </c>
      <c r="B162" s="14" t="s">
        <v>120</v>
      </c>
      <c r="C162" s="15" t="s">
        <v>38</v>
      </c>
      <c r="D162" s="15" t="s">
        <v>52</v>
      </c>
      <c r="E162" s="10" t="s">
        <v>125</v>
      </c>
      <c r="F162" s="40"/>
      <c r="G162" s="17">
        <f>G164</f>
        <v>1538.3</v>
      </c>
      <c r="H162" s="17">
        <f t="shared" si="70"/>
        <v>1597.4</v>
      </c>
      <c r="I162" s="17">
        <f t="shared" si="70"/>
        <v>1666.8</v>
      </c>
    </row>
    <row r="163" spans="1:9" ht="31.5">
      <c r="A163" s="9" t="s">
        <v>152</v>
      </c>
      <c r="B163" s="14" t="s">
        <v>168</v>
      </c>
      <c r="C163" s="15" t="s">
        <v>38</v>
      </c>
      <c r="D163" s="15" t="s">
        <v>52</v>
      </c>
      <c r="E163" s="10" t="s">
        <v>153</v>
      </c>
      <c r="F163" s="40"/>
      <c r="G163" s="17">
        <f>G165</f>
        <v>1538.3</v>
      </c>
      <c r="H163" s="17">
        <f t="shared" si="70"/>
        <v>1597.4</v>
      </c>
      <c r="I163" s="17">
        <f t="shared" si="70"/>
        <v>1666.8</v>
      </c>
    </row>
    <row r="164" spans="1:9" ht="31.5">
      <c r="A164" s="9" t="s">
        <v>169</v>
      </c>
      <c r="B164" s="14" t="s">
        <v>120</v>
      </c>
      <c r="C164" s="15" t="s">
        <v>38</v>
      </c>
      <c r="D164" s="15" t="s">
        <v>52</v>
      </c>
      <c r="E164" s="10" t="s">
        <v>170</v>
      </c>
      <c r="F164" s="40"/>
      <c r="G164" s="17">
        <f>G166</f>
        <v>1538.3</v>
      </c>
      <c r="H164" s="17">
        <f t="shared" si="70"/>
        <v>1597.4</v>
      </c>
      <c r="I164" s="17">
        <f t="shared" si="70"/>
        <v>1666.8</v>
      </c>
    </row>
    <row r="165" spans="1:9" ht="15.75">
      <c r="A165" s="19" t="s">
        <v>147</v>
      </c>
      <c r="B165" s="18" t="s">
        <v>120</v>
      </c>
      <c r="C165" s="20" t="s">
        <v>38</v>
      </c>
      <c r="D165" s="20" t="s">
        <v>52</v>
      </c>
      <c r="E165" s="18" t="s">
        <v>170</v>
      </c>
      <c r="F165" s="18" t="s">
        <v>148</v>
      </c>
      <c r="G165" s="21">
        <f>G166</f>
        <v>1538.3</v>
      </c>
      <c r="H165" s="21">
        <f t="shared" ref="H165:I165" si="71">H166</f>
        <v>1597.4</v>
      </c>
      <c r="I165" s="21">
        <f t="shared" si="71"/>
        <v>1666.8</v>
      </c>
    </row>
    <row r="166" spans="1:9" ht="15.75">
      <c r="A166" s="19" t="s">
        <v>156</v>
      </c>
      <c r="B166" s="18" t="s">
        <v>120</v>
      </c>
      <c r="C166" s="20" t="s">
        <v>38</v>
      </c>
      <c r="D166" s="20" t="s">
        <v>52</v>
      </c>
      <c r="E166" s="18" t="s">
        <v>170</v>
      </c>
      <c r="F166" s="18" t="s">
        <v>157</v>
      </c>
      <c r="G166" s="21">
        <v>1538.3</v>
      </c>
      <c r="H166" s="21">
        <v>1597.4</v>
      </c>
      <c r="I166" s="21">
        <v>1666.8</v>
      </c>
    </row>
    <row r="167" spans="1:9" ht="15.75">
      <c r="A167" s="9" t="s">
        <v>171</v>
      </c>
      <c r="B167" s="14" t="s">
        <v>120</v>
      </c>
      <c r="C167" s="15" t="s">
        <v>96</v>
      </c>
      <c r="D167" s="15"/>
      <c r="E167" s="10"/>
      <c r="F167" s="40"/>
      <c r="G167" s="17">
        <f>G168+G173</f>
        <v>1504.8</v>
      </c>
      <c r="H167" s="17">
        <f t="shared" ref="H167:I167" si="72">H168+H173</f>
        <v>1550.972</v>
      </c>
      <c r="I167" s="17">
        <f t="shared" si="72"/>
        <v>1610.2228800000003</v>
      </c>
    </row>
    <row r="168" spans="1:9" ht="15.75">
      <c r="A168" s="9" t="s">
        <v>172</v>
      </c>
      <c r="B168" s="14" t="s">
        <v>120</v>
      </c>
      <c r="C168" s="15" t="s">
        <v>96</v>
      </c>
      <c r="D168" s="15" t="s">
        <v>66</v>
      </c>
      <c r="E168" s="10"/>
      <c r="F168" s="40"/>
      <c r="G168" s="17">
        <f>G169</f>
        <v>1370.6</v>
      </c>
      <c r="H168" s="17">
        <f t="shared" ref="H168:I171" si="73">H169</f>
        <v>1425.424</v>
      </c>
      <c r="I168" s="17">
        <f t="shared" si="73"/>
        <v>1482.4409600000001</v>
      </c>
    </row>
    <row r="169" spans="1:9" ht="47.25">
      <c r="A169" s="9" t="s">
        <v>173</v>
      </c>
      <c r="B169" s="10" t="s">
        <v>120</v>
      </c>
      <c r="C169" s="11" t="s">
        <v>96</v>
      </c>
      <c r="D169" s="11" t="s">
        <v>66</v>
      </c>
      <c r="E169" s="10" t="s">
        <v>174</v>
      </c>
      <c r="F169" s="10"/>
      <c r="G169" s="17">
        <f>G170</f>
        <v>1370.6</v>
      </c>
      <c r="H169" s="17">
        <f t="shared" si="73"/>
        <v>1425.424</v>
      </c>
      <c r="I169" s="17">
        <f t="shared" si="73"/>
        <v>1482.4409600000001</v>
      </c>
    </row>
    <row r="170" spans="1:9" ht="47.25">
      <c r="A170" s="9" t="s">
        <v>175</v>
      </c>
      <c r="B170" s="10" t="s">
        <v>120</v>
      </c>
      <c r="C170" s="11" t="s">
        <v>96</v>
      </c>
      <c r="D170" s="11" t="s">
        <v>66</v>
      </c>
      <c r="E170" s="10" t="s">
        <v>176</v>
      </c>
      <c r="F170" s="10"/>
      <c r="G170" s="17">
        <f>G171</f>
        <v>1370.6</v>
      </c>
      <c r="H170" s="17">
        <f t="shared" si="73"/>
        <v>1425.424</v>
      </c>
      <c r="I170" s="17">
        <f t="shared" si="73"/>
        <v>1482.4409600000001</v>
      </c>
    </row>
    <row r="171" spans="1:9" ht="15.75">
      <c r="A171" s="39" t="s">
        <v>147</v>
      </c>
      <c r="B171" s="18" t="s">
        <v>120</v>
      </c>
      <c r="C171" s="20" t="s">
        <v>96</v>
      </c>
      <c r="D171" s="20" t="s">
        <v>66</v>
      </c>
      <c r="E171" s="18" t="s">
        <v>176</v>
      </c>
      <c r="F171" s="18" t="s">
        <v>148</v>
      </c>
      <c r="G171" s="21">
        <f>G172</f>
        <v>1370.6</v>
      </c>
      <c r="H171" s="21">
        <f t="shared" si="73"/>
        <v>1425.424</v>
      </c>
      <c r="I171" s="21">
        <f t="shared" si="73"/>
        <v>1482.4409600000001</v>
      </c>
    </row>
    <row r="172" spans="1:9" ht="15.75">
      <c r="A172" s="39" t="s">
        <v>149</v>
      </c>
      <c r="B172" s="18" t="s">
        <v>120</v>
      </c>
      <c r="C172" s="20" t="s">
        <v>96</v>
      </c>
      <c r="D172" s="20" t="s">
        <v>66</v>
      </c>
      <c r="E172" s="18" t="s">
        <v>176</v>
      </c>
      <c r="F172" s="18" t="s">
        <v>150</v>
      </c>
      <c r="G172" s="21">
        <v>1370.6</v>
      </c>
      <c r="H172" s="21">
        <f>G172*1.04</f>
        <v>1425.424</v>
      </c>
      <c r="I172" s="21">
        <f>H172*1.04</f>
        <v>1482.4409600000001</v>
      </c>
    </row>
    <row r="173" spans="1:9" ht="15.75">
      <c r="A173" s="9" t="s">
        <v>177</v>
      </c>
      <c r="B173" s="10" t="s">
        <v>120</v>
      </c>
      <c r="C173" s="11" t="s">
        <v>96</v>
      </c>
      <c r="D173" s="11" t="s">
        <v>178</v>
      </c>
      <c r="E173" s="10"/>
      <c r="F173" s="10"/>
      <c r="G173" s="17">
        <f>G174</f>
        <v>134.19999999999999</v>
      </c>
      <c r="H173" s="17">
        <f t="shared" ref="H173:I173" si="74">H174</f>
        <v>125.548</v>
      </c>
      <c r="I173" s="17">
        <f t="shared" si="74"/>
        <v>127.78192000000001</v>
      </c>
    </row>
    <row r="174" spans="1:9" ht="31.5">
      <c r="A174" s="9" t="s">
        <v>179</v>
      </c>
      <c r="B174" s="10" t="s">
        <v>120</v>
      </c>
      <c r="C174" s="11" t="s">
        <v>96</v>
      </c>
      <c r="D174" s="11" t="s">
        <v>178</v>
      </c>
      <c r="E174" s="10" t="s">
        <v>159</v>
      </c>
      <c r="F174" s="10"/>
      <c r="G174" s="17">
        <f>G178+G175</f>
        <v>134.19999999999999</v>
      </c>
      <c r="H174" s="17">
        <f t="shared" ref="H174:I174" si="75">H178+H175</f>
        <v>125.548</v>
      </c>
      <c r="I174" s="17">
        <f t="shared" si="75"/>
        <v>127.78192000000001</v>
      </c>
    </row>
    <row r="175" spans="1:9" ht="31.5">
      <c r="A175" s="9" t="s">
        <v>180</v>
      </c>
      <c r="B175" s="10" t="s">
        <v>120</v>
      </c>
      <c r="C175" s="11" t="s">
        <v>96</v>
      </c>
      <c r="D175" s="11" t="s">
        <v>178</v>
      </c>
      <c r="E175" s="10" t="s">
        <v>181</v>
      </c>
      <c r="F175" s="10"/>
      <c r="G175" s="17">
        <f>G176</f>
        <v>53.7</v>
      </c>
      <c r="H175" s="17">
        <f t="shared" ref="H175:I176" si="76">H176</f>
        <v>55.848000000000006</v>
      </c>
      <c r="I175" s="17">
        <f t="shared" si="76"/>
        <v>58.081920000000011</v>
      </c>
    </row>
    <row r="176" spans="1:9" ht="15.75">
      <c r="A176" s="19" t="s">
        <v>61</v>
      </c>
      <c r="B176" s="18" t="s">
        <v>120</v>
      </c>
      <c r="C176" s="20" t="s">
        <v>96</v>
      </c>
      <c r="D176" s="20" t="s">
        <v>178</v>
      </c>
      <c r="E176" s="18" t="s">
        <v>181</v>
      </c>
      <c r="F176" s="18" t="s">
        <v>62</v>
      </c>
      <c r="G176" s="21">
        <f>G177</f>
        <v>53.7</v>
      </c>
      <c r="H176" s="21">
        <f t="shared" si="76"/>
        <v>55.848000000000006</v>
      </c>
      <c r="I176" s="21">
        <f t="shared" si="76"/>
        <v>58.081920000000011</v>
      </c>
    </row>
    <row r="177" spans="1:9" ht="47.25">
      <c r="A177" s="19" t="s">
        <v>63</v>
      </c>
      <c r="B177" s="18" t="s">
        <v>120</v>
      </c>
      <c r="C177" s="20" t="s">
        <v>96</v>
      </c>
      <c r="D177" s="20" t="s">
        <v>178</v>
      </c>
      <c r="E177" s="18" t="s">
        <v>181</v>
      </c>
      <c r="F177" s="18" t="s">
        <v>64</v>
      </c>
      <c r="G177" s="21">
        <v>53.7</v>
      </c>
      <c r="H177" s="21">
        <f>G177*1.04</f>
        <v>55.848000000000006</v>
      </c>
      <c r="I177" s="21">
        <f>H177*1.04</f>
        <v>58.081920000000011</v>
      </c>
    </row>
    <row r="178" spans="1:9" ht="78.75">
      <c r="A178" s="9" t="s">
        <v>182</v>
      </c>
      <c r="B178" s="10" t="s">
        <v>120</v>
      </c>
      <c r="C178" s="11" t="s">
        <v>96</v>
      </c>
      <c r="D178" s="11" t="s">
        <v>178</v>
      </c>
      <c r="E178" s="10" t="s">
        <v>183</v>
      </c>
      <c r="F178" s="10"/>
      <c r="G178" s="17">
        <f>G179</f>
        <v>80.5</v>
      </c>
      <c r="H178" s="17">
        <f t="shared" ref="H178:I179" si="77">H179</f>
        <v>69.7</v>
      </c>
      <c r="I178" s="17">
        <f t="shared" si="77"/>
        <v>69.7</v>
      </c>
    </row>
    <row r="179" spans="1:9" ht="15.75">
      <c r="A179" s="19" t="s">
        <v>61</v>
      </c>
      <c r="B179" s="18" t="s">
        <v>120</v>
      </c>
      <c r="C179" s="20" t="s">
        <v>96</v>
      </c>
      <c r="D179" s="20" t="s">
        <v>178</v>
      </c>
      <c r="E179" s="18" t="s">
        <v>183</v>
      </c>
      <c r="F179" s="18" t="s">
        <v>62</v>
      </c>
      <c r="G179" s="21">
        <f>G180</f>
        <v>80.5</v>
      </c>
      <c r="H179" s="21">
        <f t="shared" si="77"/>
        <v>69.7</v>
      </c>
      <c r="I179" s="21">
        <f t="shared" si="77"/>
        <v>69.7</v>
      </c>
    </row>
    <row r="180" spans="1:9" ht="47.25">
      <c r="A180" s="19" t="s">
        <v>63</v>
      </c>
      <c r="B180" s="18" t="s">
        <v>120</v>
      </c>
      <c r="C180" s="20" t="s">
        <v>96</v>
      </c>
      <c r="D180" s="20" t="s">
        <v>178</v>
      </c>
      <c r="E180" s="18" t="s">
        <v>183</v>
      </c>
      <c r="F180" s="18" t="s">
        <v>64</v>
      </c>
      <c r="G180" s="21">
        <v>80.5</v>
      </c>
      <c r="H180" s="21">
        <v>69.7</v>
      </c>
      <c r="I180" s="21">
        <v>69.7</v>
      </c>
    </row>
    <row r="181" spans="1:9" ht="15.75">
      <c r="A181" s="9" t="s">
        <v>184</v>
      </c>
      <c r="B181" s="14" t="s">
        <v>120</v>
      </c>
      <c r="C181" s="15" t="s">
        <v>140</v>
      </c>
      <c r="D181" s="15"/>
      <c r="E181" s="14"/>
      <c r="F181" s="14"/>
      <c r="G181" s="44">
        <f t="shared" ref="G181:I186" si="78">G182</f>
        <v>14</v>
      </c>
      <c r="H181" s="44">
        <f t="shared" si="78"/>
        <v>14</v>
      </c>
      <c r="I181" s="44">
        <f t="shared" si="78"/>
        <v>12.4</v>
      </c>
    </row>
    <row r="182" spans="1:9" ht="31.5">
      <c r="A182" s="9" t="s">
        <v>185</v>
      </c>
      <c r="B182" s="14" t="s">
        <v>120</v>
      </c>
      <c r="C182" s="15" t="s">
        <v>140</v>
      </c>
      <c r="D182" s="15" t="s">
        <v>17</v>
      </c>
      <c r="E182" s="14"/>
      <c r="F182" s="14"/>
      <c r="G182" s="44">
        <f t="shared" si="78"/>
        <v>14</v>
      </c>
      <c r="H182" s="44">
        <f t="shared" si="78"/>
        <v>14</v>
      </c>
      <c r="I182" s="44">
        <f t="shared" si="78"/>
        <v>12.4</v>
      </c>
    </row>
    <row r="183" spans="1:9" ht="47.25">
      <c r="A183" s="35" t="s">
        <v>186</v>
      </c>
      <c r="B183" s="14" t="s">
        <v>120</v>
      </c>
      <c r="C183" s="15" t="s">
        <v>140</v>
      </c>
      <c r="D183" s="15" t="s">
        <v>17</v>
      </c>
      <c r="E183" s="14" t="s">
        <v>125</v>
      </c>
      <c r="F183" s="14"/>
      <c r="G183" s="44">
        <f t="shared" si="78"/>
        <v>14</v>
      </c>
      <c r="H183" s="44">
        <f t="shared" si="78"/>
        <v>14</v>
      </c>
      <c r="I183" s="44">
        <f t="shared" si="78"/>
        <v>12.4</v>
      </c>
    </row>
    <row r="184" spans="1:9" ht="31.5">
      <c r="A184" s="9" t="s">
        <v>187</v>
      </c>
      <c r="B184" s="14" t="s">
        <v>120</v>
      </c>
      <c r="C184" s="15" t="s">
        <v>188</v>
      </c>
      <c r="D184" s="15" t="s">
        <v>17</v>
      </c>
      <c r="E184" s="14" t="s">
        <v>189</v>
      </c>
      <c r="F184" s="14"/>
      <c r="G184" s="44">
        <f t="shared" si="78"/>
        <v>14</v>
      </c>
      <c r="H184" s="44">
        <f t="shared" si="78"/>
        <v>14</v>
      </c>
      <c r="I184" s="44">
        <f t="shared" si="78"/>
        <v>12.4</v>
      </c>
    </row>
    <row r="185" spans="1:9" ht="47.25">
      <c r="A185" s="9" t="s">
        <v>190</v>
      </c>
      <c r="B185" s="14" t="s">
        <v>120</v>
      </c>
      <c r="C185" s="15" t="s">
        <v>140</v>
      </c>
      <c r="D185" s="15" t="s">
        <v>17</v>
      </c>
      <c r="E185" s="14" t="s">
        <v>191</v>
      </c>
      <c r="F185" s="31"/>
      <c r="G185" s="17">
        <f t="shared" si="78"/>
        <v>14</v>
      </c>
      <c r="H185" s="17">
        <f t="shared" si="78"/>
        <v>14</v>
      </c>
      <c r="I185" s="17">
        <f t="shared" si="78"/>
        <v>12.4</v>
      </c>
    </row>
    <row r="186" spans="1:9" ht="15.75">
      <c r="A186" s="19" t="s">
        <v>184</v>
      </c>
      <c r="B186" s="18" t="s">
        <v>120</v>
      </c>
      <c r="C186" s="20" t="s">
        <v>140</v>
      </c>
      <c r="D186" s="20" t="s">
        <v>17</v>
      </c>
      <c r="E186" s="18" t="s">
        <v>191</v>
      </c>
      <c r="F186" s="18" t="s">
        <v>192</v>
      </c>
      <c r="G186" s="21">
        <f t="shared" si="78"/>
        <v>14</v>
      </c>
      <c r="H186" s="21">
        <f t="shared" si="78"/>
        <v>14</v>
      </c>
      <c r="I186" s="21">
        <f t="shared" si="78"/>
        <v>12.4</v>
      </c>
    </row>
    <row r="187" spans="1:9" ht="15.75">
      <c r="A187" s="19" t="s">
        <v>193</v>
      </c>
      <c r="B187" s="18" t="s">
        <v>120</v>
      </c>
      <c r="C187" s="20" t="s">
        <v>140</v>
      </c>
      <c r="D187" s="20" t="s">
        <v>17</v>
      </c>
      <c r="E187" s="18" t="s">
        <v>191</v>
      </c>
      <c r="F187" s="18" t="s">
        <v>194</v>
      </c>
      <c r="G187" s="21">
        <v>14</v>
      </c>
      <c r="H187" s="21">
        <v>14</v>
      </c>
      <c r="I187" s="21">
        <v>12.4</v>
      </c>
    </row>
    <row r="188" spans="1:9" ht="31.5">
      <c r="A188" s="9" t="s">
        <v>195</v>
      </c>
      <c r="B188" s="14" t="s">
        <v>120</v>
      </c>
      <c r="C188" s="15" t="s">
        <v>196</v>
      </c>
      <c r="D188" s="15"/>
      <c r="E188" s="14"/>
      <c r="F188" s="14"/>
      <c r="G188" s="17">
        <f>G189+G198</f>
        <v>11388.400000000001</v>
      </c>
      <c r="H188" s="17">
        <f t="shared" ref="H188:I188" si="79">H189+H198</f>
        <v>11212.524000000001</v>
      </c>
      <c r="I188" s="17">
        <f t="shared" si="79"/>
        <v>11552.420960000001</v>
      </c>
    </row>
    <row r="189" spans="1:9" ht="31.5">
      <c r="A189" s="9" t="s">
        <v>197</v>
      </c>
      <c r="B189" s="14" t="s">
        <v>120</v>
      </c>
      <c r="C189" s="15" t="s">
        <v>196</v>
      </c>
      <c r="D189" s="15" t="s">
        <v>17</v>
      </c>
      <c r="E189" s="14"/>
      <c r="F189" s="14"/>
      <c r="G189" s="17">
        <f>G190</f>
        <v>3849.8</v>
      </c>
      <c r="H189" s="17">
        <f t="shared" ref="H189:I190" si="80">H190</f>
        <v>3372.38</v>
      </c>
      <c r="I189" s="17">
        <f t="shared" si="80"/>
        <v>3398.6712000000002</v>
      </c>
    </row>
    <row r="190" spans="1:9" ht="47.25">
      <c r="A190" s="35" t="s">
        <v>186</v>
      </c>
      <c r="B190" s="14" t="s">
        <v>120</v>
      </c>
      <c r="C190" s="15" t="s">
        <v>196</v>
      </c>
      <c r="D190" s="15" t="s">
        <v>17</v>
      </c>
      <c r="E190" s="15" t="s">
        <v>125</v>
      </c>
      <c r="F190" s="40"/>
      <c r="G190" s="17">
        <f>G191</f>
        <v>3849.8</v>
      </c>
      <c r="H190" s="17">
        <f t="shared" si="80"/>
        <v>3372.38</v>
      </c>
      <c r="I190" s="17">
        <f t="shared" si="80"/>
        <v>3398.6712000000002</v>
      </c>
    </row>
    <row r="191" spans="1:9" ht="31.5">
      <c r="A191" s="9" t="s">
        <v>198</v>
      </c>
      <c r="B191" s="14" t="s">
        <v>168</v>
      </c>
      <c r="C191" s="15" t="s">
        <v>196</v>
      </c>
      <c r="D191" s="15" t="s">
        <v>17</v>
      </c>
      <c r="E191" s="10" t="s">
        <v>153</v>
      </c>
      <c r="F191" s="40"/>
      <c r="G191" s="17">
        <f>G195+G192</f>
        <v>3849.8</v>
      </c>
      <c r="H191" s="17">
        <f t="shared" ref="H191:I191" si="81">H195+H192</f>
        <v>3372.38</v>
      </c>
      <c r="I191" s="17">
        <f t="shared" si="81"/>
        <v>3398.6712000000002</v>
      </c>
    </row>
    <row r="192" spans="1:9" ht="31.5">
      <c r="A192" s="35" t="s">
        <v>199</v>
      </c>
      <c r="B192" s="10" t="s">
        <v>120</v>
      </c>
      <c r="C192" s="11" t="s">
        <v>196</v>
      </c>
      <c r="D192" s="11" t="s">
        <v>17</v>
      </c>
      <c r="E192" s="10" t="s">
        <v>200</v>
      </c>
      <c r="F192" s="10"/>
      <c r="G192" s="17">
        <f>G193</f>
        <v>1132</v>
      </c>
      <c r="H192" s="17">
        <f t="shared" ref="H192:I193" si="82">H193</f>
        <v>1177.28</v>
      </c>
      <c r="I192" s="17">
        <f t="shared" si="82"/>
        <v>1224.3712</v>
      </c>
    </row>
    <row r="193" spans="1:9" ht="15.75">
      <c r="A193" s="39" t="s">
        <v>147</v>
      </c>
      <c r="B193" s="18" t="s">
        <v>120</v>
      </c>
      <c r="C193" s="20" t="s">
        <v>196</v>
      </c>
      <c r="D193" s="20" t="s">
        <v>17</v>
      </c>
      <c r="E193" s="20" t="s">
        <v>200</v>
      </c>
      <c r="F193" s="20" t="s">
        <v>148</v>
      </c>
      <c r="G193" s="21">
        <f>G194</f>
        <v>1132</v>
      </c>
      <c r="H193" s="21">
        <f t="shared" si="82"/>
        <v>1177.28</v>
      </c>
      <c r="I193" s="21">
        <f t="shared" si="82"/>
        <v>1224.3712</v>
      </c>
    </row>
    <row r="194" spans="1:9" ht="15.75">
      <c r="A194" s="39" t="s">
        <v>201</v>
      </c>
      <c r="B194" s="18" t="s">
        <v>120</v>
      </c>
      <c r="C194" s="20" t="s">
        <v>196</v>
      </c>
      <c r="D194" s="20" t="s">
        <v>17</v>
      </c>
      <c r="E194" s="20" t="s">
        <v>200</v>
      </c>
      <c r="F194" s="20" t="s">
        <v>202</v>
      </c>
      <c r="G194" s="21">
        <v>1132</v>
      </c>
      <c r="H194" s="21">
        <f>G194*1.04</f>
        <v>1177.28</v>
      </c>
      <c r="I194" s="21">
        <f>H194*1.04</f>
        <v>1224.3712</v>
      </c>
    </row>
    <row r="195" spans="1:9" ht="63">
      <c r="A195" s="9" t="s">
        <v>203</v>
      </c>
      <c r="B195" s="14" t="s">
        <v>120</v>
      </c>
      <c r="C195" s="15" t="s">
        <v>196</v>
      </c>
      <c r="D195" s="15" t="s">
        <v>17</v>
      </c>
      <c r="E195" s="14" t="s">
        <v>204</v>
      </c>
      <c r="F195" s="40"/>
      <c r="G195" s="17">
        <f>G196</f>
        <v>2717.8</v>
      </c>
      <c r="H195" s="17">
        <f t="shared" ref="H195:I196" si="83">H196</f>
        <v>2195.1</v>
      </c>
      <c r="I195" s="17">
        <f t="shared" si="83"/>
        <v>2174.3000000000002</v>
      </c>
    </row>
    <row r="196" spans="1:9" ht="15.75">
      <c r="A196" s="19" t="s">
        <v>147</v>
      </c>
      <c r="B196" s="18" t="s">
        <v>120</v>
      </c>
      <c r="C196" s="20" t="s">
        <v>196</v>
      </c>
      <c r="D196" s="20" t="s">
        <v>17</v>
      </c>
      <c r="E196" s="18" t="s">
        <v>204</v>
      </c>
      <c r="F196" s="18" t="s">
        <v>148</v>
      </c>
      <c r="G196" s="21">
        <f>G197</f>
        <v>2717.8</v>
      </c>
      <c r="H196" s="21">
        <f t="shared" si="83"/>
        <v>2195.1</v>
      </c>
      <c r="I196" s="21">
        <f t="shared" si="83"/>
        <v>2174.3000000000002</v>
      </c>
    </row>
    <row r="197" spans="1:9" ht="15.75">
      <c r="A197" s="19" t="s">
        <v>201</v>
      </c>
      <c r="B197" s="18" t="s">
        <v>120</v>
      </c>
      <c r="C197" s="20" t="s">
        <v>196</v>
      </c>
      <c r="D197" s="20" t="s">
        <v>17</v>
      </c>
      <c r="E197" s="18" t="s">
        <v>204</v>
      </c>
      <c r="F197" s="18" t="s">
        <v>202</v>
      </c>
      <c r="G197" s="21">
        <v>2717.8</v>
      </c>
      <c r="H197" s="21">
        <v>2195.1</v>
      </c>
      <c r="I197" s="21">
        <v>2174.3000000000002</v>
      </c>
    </row>
    <row r="198" spans="1:9" ht="15.75">
      <c r="A198" s="35" t="s">
        <v>205</v>
      </c>
      <c r="B198" s="14" t="s">
        <v>120</v>
      </c>
      <c r="C198" s="15" t="s">
        <v>196</v>
      </c>
      <c r="D198" s="15" t="s">
        <v>52</v>
      </c>
      <c r="E198" s="15"/>
      <c r="F198" s="15"/>
      <c r="G198" s="17">
        <f>SUM(G199)</f>
        <v>7538.6</v>
      </c>
      <c r="H198" s="17">
        <f t="shared" ref="H198:I198" si="84">SUM(H199)</f>
        <v>7840.1440000000011</v>
      </c>
      <c r="I198" s="17">
        <f t="shared" si="84"/>
        <v>8153.7497600000006</v>
      </c>
    </row>
    <row r="199" spans="1:9" ht="47.25">
      <c r="A199" s="35" t="s">
        <v>186</v>
      </c>
      <c r="B199" s="14" t="s">
        <v>120</v>
      </c>
      <c r="C199" s="15" t="s">
        <v>196</v>
      </c>
      <c r="D199" s="15" t="s">
        <v>52</v>
      </c>
      <c r="E199" s="15" t="s">
        <v>125</v>
      </c>
      <c r="F199" s="40"/>
      <c r="G199" s="17">
        <f>G200</f>
        <v>7538.6</v>
      </c>
      <c r="H199" s="17">
        <f t="shared" ref="H199:I201" si="85">H200</f>
        <v>7840.1440000000011</v>
      </c>
      <c r="I199" s="17">
        <f t="shared" si="85"/>
        <v>8153.7497600000006</v>
      </c>
    </row>
    <row r="200" spans="1:9" ht="31.5">
      <c r="A200" s="9" t="s">
        <v>198</v>
      </c>
      <c r="B200" s="14" t="s">
        <v>168</v>
      </c>
      <c r="C200" s="15" t="s">
        <v>196</v>
      </c>
      <c r="D200" s="15" t="s">
        <v>52</v>
      </c>
      <c r="E200" s="10" t="s">
        <v>153</v>
      </c>
      <c r="F200" s="40"/>
      <c r="G200" s="17">
        <f>G201</f>
        <v>7538.6</v>
      </c>
      <c r="H200" s="17">
        <f t="shared" si="85"/>
        <v>7840.1440000000011</v>
      </c>
      <c r="I200" s="17">
        <f t="shared" si="85"/>
        <v>8153.7497600000006</v>
      </c>
    </row>
    <row r="201" spans="1:9" ht="31.5">
      <c r="A201" s="35" t="s">
        <v>199</v>
      </c>
      <c r="B201" s="14" t="s">
        <v>120</v>
      </c>
      <c r="C201" s="15" t="s">
        <v>196</v>
      </c>
      <c r="D201" s="15" t="s">
        <v>52</v>
      </c>
      <c r="E201" s="14" t="s">
        <v>200</v>
      </c>
      <c r="F201" s="40"/>
      <c r="G201" s="17">
        <f>G202</f>
        <v>7538.6</v>
      </c>
      <c r="H201" s="17">
        <f t="shared" si="85"/>
        <v>7840.1440000000011</v>
      </c>
      <c r="I201" s="17">
        <f t="shared" si="85"/>
        <v>8153.7497600000006</v>
      </c>
    </row>
    <row r="202" spans="1:9" ht="15.75">
      <c r="A202" s="19" t="s">
        <v>147</v>
      </c>
      <c r="B202" s="18" t="s">
        <v>120</v>
      </c>
      <c r="C202" s="20" t="s">
        <v>196</v>
      </c>
      <c r="D202" s="20" t="s">
        <v>52</v>
      </c>
      <c r="E202" s="18" t="s">
        <v>206</v>
      </c>
      <c r="F202" s="18" t="s">
        <v>148</v>
      </c>
      <c r="G202" s="21">
        <f>G203+G204</f>
        <v>7538.6</v>
      </c>
      <c r="H202" s="21">
        <f t="shared" ref="H202:I202" si="86">H203+H204</f>
        <v>7840.1440000000011</v>
      </c>
      <c r="I202" s="21">
        <f t="shared" si="86"/>
        <v>8153.7497600000006</v>
      </c>
    </row>
    <row r="203" spans="1:9" ht="15.75">
      <c r="A203" s="19" t="s">
        <v>207</v>
      </c>
      <c r="B203" s="18" t="s">
        <v>120</v>
      </c>
      <c r="C203" s="20" t="s">
        <v>196</v>
      </c>
      <c r="D203" s="20" t="s">
        <v>52</v>
      </c>
      <c r="E203" s="18" t="s">
        <v>206</v>
      </c>
      <c r="F203" s="18" t="s">
        <v>208</v>
      </c>
      <c r="G203" s="21">
        <v>6037.8</v>
      </c>
      <c r="H203" s="21">
        <f t="shared" ref="H203:I204" si="87">G203*1.04</f>
        <v>6279.3120000000008</v>
      </c>
      <c r="I203" s="21">
        <f t="shared" si="87"/>
        <v>6530.484480000001</v>
      </c>
    </row>
    <row r="204" spans="1:9" ht="15.75">
      <c r="A204" s="19" t="s">
        <v>149</v>
      </c>
      <c r="B204" s="18" t="s">
        <v>120</v>
      </c>
      <c r="C204" s="20" t="s">
        <v>196</v>
      </c>
      <c r="D204" s="20" t="s">
        <v>52</v>
      </c>
      <c r="E204" s="18" t="s">
        <v>200</v>
      </c>
      <c r="F204" s="18" t="s">
        <v>150</v>
      </c>
      <c r="G204" s="21">
        <v>1500.8</v>
      </c>
      <c r="H204" s="21">
        <f t="shared" si="87"/>
        <v>1560.8320000000001</v>
      </c>
      <c r="I204" s="21">
        <f t="shared" si="87"/>
        <v>1623.2652800000001</v>
      </c>
    </row>
    <row r="205" spans="1:9" ht="39">
      <c r="A205" s="6" t="s">
        <v>209</v>
      </c>
      <c r="B205" s="16" t="s">
        <v>210</v>
      </c>
      <c r="C205" s="45"/>
      <c r="D205" s="45"/>
      <c r="E205" s="46"/>
      <c r="F205" s="46"/>
      <c r="G205" s="17">
        <f>G206</f>
        <v>2697</v>
      </c>
      <c r="H205" s="17">
        <f t="shared" ref="H205:I207" si="88">H206</f>
        <v>2804.88</v>
      </c>
      <c r="I205" s="17">
        <f t="shared" si="88"/>
        <v>2917.0752000000002</v>
      </c>
    </row>
    <row r="206" spans="1:9" ht="15.75">
      <c r="A206" s="9" t="s">
        <v>121</v>
      </c>
      <c r="B206" s="10" t="s">
        <v>210</v>
      </c>
      <c r="C206" s="11" t="s">
        <v>17</v>
      </c>
      <c r="D206" s="11"/>
      <c r="E206" s="18"/>
      <c r="F206" s="18"/>
      <c r="G206" s="17">
        <f>G207</f>
        <v>2697</v>
      </c>
      <c r="H206" s="17">
        <f t="shared" si="88"/>
        <v>2804.88</v>
      </c>
      <c r="I206" s="17">
        <f t="shared" si="88"/>
        <v>2917.0752000000002</v>
      </c>
    </row>
    <row r="207" spans="1:9" ht="47.25">
      <c r="A207" s="9" t="s">
        <v>211</v>
      </c>
      <c r="B207" s="10" t="s">
        <v>210</v>
      </c>
      <c r="C207" s="11" t="s">
        <v>17</v>
      </c>
      <c r="D207" s="11" t="s">
        <v>52</v>
      </c>
      <c r="E207" s="18"/>
      <c r="F207" s="18"/>
      <c r="G207" s="17">
        <f>G208</f>
        <v>2697</v>
      </c>
      <c r="H207" s="17">
        <f t="shared" si="88"/>
        <v>2804.88</v>
      </c>
      <c r="I207" s="17">
        <f t="shared" si="88"/>
        <v>2917.0752000000002</v>
      </c>
    </row>
    <row r="208" spans="1:9" ht="31.5">
      <c r="A208" s="9" t="s">
        <v>212</v>
      </c>
      <c r="B208" s="10" t="s">
        <v>210</v>
      </c>
      <c r="C208" s="11" t="s">
        <v>17</v>
      </c>
      <c r="D208" s="11" t="s">
        <v>52</v>
      </c>
      <c r="E208" s="14" t="s">
        <v>213</v>
      </c>
      <c r="F208" s="31"/>
      <c r="G208" s="17">
        <f>G209+G213</f>
        <v>2697</v>
      </c>
      <c r="H208" s="17">
        <f t="shared" ref="H208:I208" si="89">H209+H213</f>
        <v>2804.88</v>
      </c>
      <c r="I208" s="17">
        <f t="shared" si="89"/>
        <v>2917.0752000000002</v>
      </c>
    </row>
    <row r="209" spans="1:9" ht="31.5">
      <c r="A209" s="9" t="s">
        <v>214</v>
      </c>
      <c r="B209" s="10" t="s">
        <v>210</v>
      </c>
      <c r="C209" s="11" t="s">
        <v>17</v>
      </c>
      <c r="D209" s="11" t="s">
        <v>52</v>
      </c>
      <c r="E209" s="14" t="s">
        <v>215</v>
      </c>
      <c r="F209" s="31"/>
      <c r="G209" s="17">
        <f>G211</f>
        <v>1326.3</v>
      </c>
      <c r="H209" s="17">
        <f t="shared" ref="H209:I210" si="90">H211</f>
        <v>1379.3520000000001</v>
      </c>
      <c r="I209" s="17">
        <f t="shared" si="90"/>
        <v>1434.5260800000001</v>
      </c>
    </row>
    <row r="210" spans="1:9" ht="31.5">
      <c r="A210" s="9" t="s">
        <v>216</v>
      </c>
      <c r="B210" s="10" t="s">
        <v>210</v>
      </c>
      <c r="C210" s="11" t="s">
        <v>17</v>
      </c>
      <c r="D210" s="11" t="s">
        <v>52</v>
      </c>
      <c r="E210" s="14" t="s">
        <v>217</v>
      </c>
      <c r="F210" s="31"/>
      <c r="G210" s="17">
        <f>G212</f>
        <v>1326.3</v>
      </c>
      <c r="H210" s="17">
        <f t="shared" si="90"/>
        <v>1379.3520000000001</v>
      </c>
      <c r="I210" s="17">
        <f t="shared" si="90"/>
        <v>1434.5260800000001</v>
      </c>
    </row>
    <row r="211" spans="1:9" ht="63">
      <c r="A211" s="19" t="s">
        <v>218</v>
      </c>
      <c r="B211" s="18" t="s">
        <v>210</v>
      </c>
      <c r="C211" s="20" t="s">
        <v>17</v>
      </c>
      <c r="D211" s="20" t="s">
        <v>52</v>
      </c>
      <c r="E211" s="18" t="s">
        <v>219</v>
      </c>
      <c r="F211" s="18" t="s">
        <v>80</v>
      </c>
      <c r="G211" s="21">
        <f>G212</f>
        <v>1326.3</v>
      </c>
      <c r="H211" s="21">
        <f t="shared" ref="H211:I211" si="91">H212</f>
        <v>1379.3520000000001</v>
      </c>
      <c r="I211" s="21">
        <f t="shared" si="91"/>
        <v>1434.5260800000001</v>
      </c>
    </row>
    <row r="212" spans="1:9" ht="31.5">
      <c r="A212" s="19" t="s">
        <v>220</v>
      </c>
      <c r="B212" s="18" t="s">
        <v>210</v>
      </c>
      <c r="C212" s="20" t="s">
        <v>17</v>
      </c>
      <c r="D212" s="20" t="s">
        <v>52</v>
      </c>
      <c r="E212" s="18" t="s">
        <v>219</v>
      </c>
      <c r="F212" s="18" t="s">
        <v>82</v>
      </c>
      <c r="G212" s="21">
        <v>1326.3</v>
      </c>
      <c r="H212" s="21">
        <f>G212*1.04</f>
        <v>1379.3520000000001</v>
      </c>
      <c r="I212" s="21">
        <f>H212*1.04</f>
        <v>1434.5260800000001</v>
      </c>
    </row>
    <row r="213" spans="1:9" ht="31.5">
      <c r="A213" s="9" t="s">
        <v>221</v>
      </c>
      <c r="B213" s="10" t="s">
        <v>210</v>
      </c>
      <c r="C213" s="11" t="s">
        <v>17</v>
      </c>
      <c r="D213" s="11" t="s">
        <v>52</v>
      </c>
      <c r="E213" s="14" t="s">
        <v>222</v>
      </c>
      <c r="F213" s="31"/>
      <c r="G213" s="17">
        <f>G214</f>
        <v>1370.6999999999998</v>
      </c>
      <c r="H213" s="17">
        <f t="shared" ref="H213:I213" si="92">H214</f>
        <v>1425.528</v>
      </c>
      <c r="I213" s="17">
        <f t="shared" si="92"/>
        <v>1482.5491199999999</v>
      </c>
    </row>
    <row r="214" spans="1:9" ht="31.5">
      <c r="A214" s="9" t="s">
        <v>216</v>
      </c>
      <c r="B214" s="10" t="s">
        <v>210</v>
      </c>
      <c r="C214" s="11" t="s">
        <v>17</v>
      </c>
      <c r="D214" s="11" t="s">
        <v>52</v>
      </c>
      <c r="E214" s="14" t="s">
        <v>223</v>
      </c>
      <c r="F214" s="31"/>
      <c r="G214" s="17">
        <f>G215+G217</f>
        <v>1370.6999999999998</v>
      </c>
      <c r="H214" s="17">
        <f t="shared" ref="H214:I214" si="93">H215+H217</f>
        <v>1425.528</v>
      </c>
      <c r="I214" s="17">
        <f t="shared" si="93"/>
        <v>1482.5491199999999</v>
      </c>
    </row>
    <row r="215" spans="1:9" ht="63">
      <c r="A215" s="19" t="s">
        <v>218</v>
      </c>
      <c r="B215" s="18" t="s">
        <v>210</v>
      </c>
      <c r="C215" s="20" t="s">
        <v>17</v>
      </c>
      <c r="D215" s="20" t="s">
        <v>52</v>
      </c>
      <c r="E215" s="18" t="s">
        <v>223</v>
      </c>
      <c r="F215" s="18" t="s">
        <v>80</v>
      </c>
      <c r="G215" s="21">
        <f>G216</f>
        <v>1046.0999999999999</v>
      </c>
      <c r="H215" s="21">
        <f t="shared" ref="H215:I215" si="94">H216</f>
        <v>1087.944</v>
      </c>
      <c r="I215" s="21">
        <f t="shared" si="94"/>
        <v>1131.4617599999999</v>
      </c>
    </row>
    <row r="216" spans="1:9" ht="31.5">
      <c r="A216" s="19" t="s">
        <v>220</v>
      </c>
      <c r="B216" s="18" t="s">
        <v>210</v>
      </c>
      <c r="C216" s="20" t="s">
        <v>17</v>
      </c>
      <c r="D216" s="20" t="s">
        <v>52</v>
      </c>
      <c r="E216" s="18" t="s">
        <v>223</v>
      </c>
      <c r="F216" s="18" t="s">
        <v>82</v>
      </c>
      <c r="G216" s="21">
        <v>1046.0999999999999</v>
      </c>
      <c r="H216" s="21">
        <f>G216*1.04</f>
        <v>1087.944</v>
      </c>
      <c r="I216" s="21">
        <f>H216*1.04</f>
        <v>1131.4617599999999</v>
      </c>
    </row>
    <row r="217" spans="1:9" ht="31.5">
      <c r="A217" s="19" t="s">
        <v>83</v>
      </c>
      <c r="B217" s="18" t="s">
        <v>210</v>
      </c>
      <c r="C217" s="20" t="s">
        <v>17</v>
      </c>
      <c r="D217" s="20" t="s">
        <v>52</v>
      </c>
      <c r="E217" s="18" t="s">
        <v>223</v>
      </c>
      <c r="F217" s="18" t="s">
        <v>84</v>
      </c>
      <c r="G217" s="21">
        <f>G218</f>
        <v>324.60000000000002</v>
      </c>
      <c r="H217" s="21">
        <f t="shared" ref="H217:I217" si="95">H218</f>
        <v>337.58400000000006</v>
      </c>
      <c r="I217" s="21">
        <f t="shared" si="95"/>
        <v>351.08736000000005</v>
      </c>
    </row>
    <row r="218" spans="1:9" ht="31.5">
      <c r="A218" s="19" t="s">
        <v>85</v>
      </c>
      <c r="B218" s="18" t="s">
        <v>210</v>
      </c>
      <c r="C218" s="20" t="s">
        <v>17</v>
      </c>
      <c r="D218" s="20" t="s">
        <v>52</v>
      </c>
      <c r="E218" s="18" t="s">
        <v>223</v>
      </c>
      <c r="F218" s="18" t="s">
        <v>86</v>
      </c>
      <c r="G218" s="21">
        <v>324.60000000000002</v>
      </c>
      <c r="H218" s="21">
        <f>G218*1.04</f>
        <v>337.58400000000006</v>
      </c>
      <c r="I218" s="21">
        <f>H218*1.04</f>
        <v>351.08736000000005</v>
      </c>
    </row>
    <row r="219" spans="1:9" ht="39">
      <c r="A219" s="6" t="s">
        <v>224</v>
      </c>
      <c r="B219" s="16" t="s">
        <v>225</v>
      </c>
      <c r="C219" s="45"/>
      <c r="D219" s="45"/>
      <c r="E219" s="46"/>
      <c r="F219" s="46"/>
      <c r="G219" s="17">
        <f>G221</f>
        <v>2103.1999999999998</v>
      </c>
      <c r="H219" s="17">
        <f t="shared" ref="H219:I219" si="96">H221</f>
        <v>2187.3280000000004</v>
      </c>
      <c r="I219" s="17">
        <f t="shared" si="96"/>
        <v>2274.8211200000005</v>
      </c>
    </row>
    <row r="220" spans="1:9" ht="15.75">
      <c r="A220" s="9" t="s">
        <v>121</v>
      </c>
      <c r="B220" s="10" t="s">
        <v>225</v>
      </c>
      <c r="C220" s="11" t="s">
        <v>17</v>
      </c>
      <c r="D220" s="11"/>
      <c r="E220" s="18"/>
      <c r="F220" s="18"/>
      <c r="G220" s="17">
        <f>G221</f>
        <v>2103.1999999999998</v>
      </c>
      <c r="H220" s="17">
        <f t="shared" ref="H220:I221" si="97">H221</f>
        <v>2187.3280000000004</v>
      </c>
      <c r="I220" s="17">
        <f t="shared" si="97"/>
        <v>2274.8211200000005</v>
      </c>
    </row>
    <row r="221" spans="1:9" ht="47.25">
      <c r="A221" s="9" t="s">
        <v>122</v>
      </c>
      <c r="B221" s="10" t="s">
        <v>225</v>
      </c>
      <c r="C221" s="11" t="s">
        <v>17</v>
      </c>
      <c r="D221" s="11" t="s">
        <v>123</v>
      </c>
      <c r="E221" s="10"/>
      <c r="F221" s="10"/>
      <c r="G221" s="17">
        <f>G222</f>
        <v>2103.1999999999998</v>
      </c>
      <c r="H221" s="17">
        <f t="shared" si="97"/>
        <v>2187.3280000000004</v>
      </c>
      <c r="I221" s="17">
        <f t="shared" si="97"/>
        <v>2274.8211200000005</v>
      </c>
    </row>
    <row r="222" spans="1:9" ht="31.5">
      <c r="A222" s="9" t="s">
        <v>226</v>
      </c>
      <c r="B222" s="10" t="s">
        <v>225</v>
      </c>
      <c r="C222" s="11" t="s">
        <v>17</v>
      </c>
      <c r="D222" s="11" t="s">
        <v>123</v>
      </c>
      <c r="E222" s="14" t="s">
        <v>227</v>
      </c>
      <c r="F222" s="31"/>
      <c r="G222" s="17">
        <f>G223+G227</f>
        <v>2103.1999999999998</v>
      </c>
      <c r="H222" s="17">
        <f t="shared" ref="H222:I222" si="98">H223+H227</f>
        <v>2187.3280000000004</v>
      </c>
      <c r="I222" s="17">
        <f t="shared" si="98"/>
        <v>2274.8211200000005</v>
      </c>
    </row>
    <row r="223" spans="1:9" ht="31.5">
      <c r="A223" s="9" t="s">
        <v>228</v>
      </c>
      <c r="B223" s="10" t="s">
        <v>225</v>
      </c>
      <c r="C223" s="11" t="s">
        <v>17</v>
      </c>
      <c r="D223" s="11" t="s">
        <v>123</v>
      </c>
      <c r="E223" s="14" t="s">
        <v>229</v>
      </c>
      <c r="F223" s="31"/>
      <c r="G223" s="17">
        <f>G224</f>
        <v>1109.7</v>
      </c>
      <c r="H223" s="17">
        <f t="shared" ref="H223:I225" si="99">H224</f>
        <v>1154.0880000000002</v>
      </c>
      <c r="I223" s="17">
        <f t="shared" si="99"/>
        <v>1200.2515200000003</v>
      </c>
    </row>
    <row r="224" spans="1:9" ht="31.5">
      <c r="A224" s="9" t="s">
        <v>230</v>
      </c>
      <c r="B224" s="10" t="s">
        <v>225</v>
      </c>
      <c r="C224" s="11" t="s">
        <v>17</v>
      </c>
      <c r="D224" s="11" t="s">
        <v>123</v>
      </c>
      <c r="E224" s="14" t="s">
        <v>231</v>
      </c>
      <c r="F224" s="31"/>
      <c r="G224" s="17">
        <f>G225</f>
        <v>1109.7</v>
      </c>
      <c r="H224" s="17">
        <f t="shared" si="99"/>
        <v>1154.0880000000002</v>
      </c>
      <c r="I224" s="17">
        <f t="shared" si="99"/>
        <v>1200.2515200000003</v>
      </c>
    </row>
    <row r="225" spans="1:9" ht="63">
      <c r="A225" s="19" t="s">
        <v>218</v>
      </c>
      <c r="B225" s="18" t="s">
        <v>225</v>
      </c>
      <c r="C225" s="20" t="s">
        <v>17</v>
      </c>
      <c r="D225" s="20" t="s">
        <v>123</v>
      </c>
      <c r="E225" s="18" t="s">
        <v>231</v>
      </c>
      <c r="F225" s="18" t="s">
        <v>80</v>
      </c>
      <c r="G225" s="21">
        <f>G226</f>
        <v>1109.7</v>
      </c>
      <c r="H225" s="21">
        <f t="shared" si="99"/>
        <v>1154.0880000000002</v>
      </c>
      <c r="I225" s="21">
        <f t="shared" si="99"/>
        <v>1200.2515200000003</v>
      </c>
    </row>
    <row r="226" spans="1:9" ht="31.5">
      <c r="A226" s="19" t="s">
        <v>220</v>
      </c>
      <c r="B226" s="18" t="s">
        <v>225</v>
      </c>
      <c r="C226" s="20" t="s">
        <v>17</v>
      </c>
      <c r="D226" s="20" t="s">
        <v>123</v>
      </c>
      <c r="E226" s="18" t="s">
        <v>231</v>
      </c>
      <c r="F226" s="18" t="s">
        <v>82</v>
      </c>
      <c r="G226" s="21">
        <v>1109.7</v>
      </c>
      <c r="H226" s="21">
        <f>G226*1.04</f>
        <v>1154.0880000000002</v>
      </c>
      <c r="I226" s="21">
        <f>H226*1.04</f>
        <v>1200.2515200000003</v>
      </c>
    </row>
    <row r="227" spans="1:9" ht="15.75">
      <c r="A227" s="9" t="s">
        <v>232</v>
      </c>
      <c r="B227" s="10" t="s">
        <v>225</v>
      </c>
      <c r="C227" s="11" t="s">
        <v>17</v>
      </c>
      <c r="D227" s="11" t="s">
        <v>123</v>
      </c>
      <c r="E227" s="14" t="s">
        <v>233</v>
      </c>
      <c r="F227" s="31"/>
      <c r="G227" s="17">
        <f>G228</f>
        <v>993.5</v>
      </c>
      <c r="H227" s="17">
        <f t="shared" ref="H227:I227" si="100">H228</f>
        <v>1033.24</v>
      </c>
      <c r="I227" s="17">
        <f t="shared" si="100"/>
        <v>1074.5696</v>
      </c>
    </row>
    <row r="228" spans="1:9" ht="31.5">
      <c r="A228" s="9" t="s">
        <v>234</v>
      </c>
      <c r="B228" s="10" t="s">
        <v>225</v>
      </c>
      <c r="C228" s="11" t="s">
        <v>17</v>
      </c>
      <c r="D228" s="11" t="s">
        <v>123</v>
      </c>
      <c r="E228" s="14" t="s">
        <v>235</v>
      </c>
      <c r="F228" s="31"/>
      <c r="G228" s="17">
        <f>G231+G229</f>
        <v>993.5</v>
      </c>
      <c r="H228" s="17">
        <f t="shared" ref="H228:I228" si="101">H231+H229</f>
        <v>1033.24</v>
      </c>
      <c r="I228" s="17">
        <f t="shared" si="101"/>
        <v>1074.5696</v>
      </c>
    </row>
    <row r="229" spans="1:9" ht="63">
      <c r="A229" s="19" t="s">
        <v>218</v>
      </c>
      <c r="B229" s="18" t="s">
        <v>225</v>
      </c>
      <c r="C229" s="20" t="s">
        <v>17</v>
      </c>
      <c r="D229" s="20" t="s">
        <v>123</v>
      </c>
      <c r="E229" s="18" t="s">
        <v>235</v>
      </c>
      <c r="F229" s="18" t="s">
        <v>80</v>
      </c>
      <c r="G229" s="21">
        <f>G230</f>
        <v>888.6</v>
      </c>
      <c r="H229" s="21">
        <f t="shared" ref="H229:I229" si="102">H230</f>
        <v>924.14400000000001</v>
      </c>
      <c r="I229" s="21">
        <f t="shared" si="102"/>
        <v>961.10976000000005</v>
      </c>
    </row>
    <row r="230" spans="1:9" ht="31.5">
      <c r="A230" s="19" t="s">
        <v>220</v>
      </c>
      <c r="B230" s="18" t="s">
        <v>225</v>
      </c>
      <c r="C230" s="20" t="s">
        <v>17</v>
      </c>
      <c r="D230" s="20" t="s">
        <v>123</v>
      </c>
      <c r="E230" s="18" t="s">
        <v>235</v>
      </c>
      <c r="F230" s="18" t="s">
        <v>82</v>
      </c>
      <c r="G230" s="21">
        <v>888.6</v>
      </c>
      <c r="H230" s="21">
        <f>G230*1.04</f>
        <v>924.14400000000001</v>
      </c>
      <c r="I230" s="21">
        <f>H230*1.04</f>
        <v>961.10976000000005</v>
      </c>
    </row>
    <row r="231" spans="1:9" ht="31.5">
      <c r="A231" s="19" t="s">
        <v>83</v>
      </c>
      <c r="B231" s="18" t="s">
        <v>225</v>
      </c>
      <c r="C231" s="20" t="s">
        <v>17</v>
      </c>
      <c r="D231" s="20" t="s">
        <v>123</v>
      </c>
      <c r="E231" s="18" t="s">
        <v>235</v>
      </c>
      <c r="F231" s="18" t="s">
        <v>84</v>
      </c>
      <c r="G231" s="21">
        <f>G232</f>
        <v>104.9</v>
      </c>
      <c r="H231" s="21">
        <f t="shared" ref="H231:I231" si="103">H232</f>
        <v>109.096</v>
      </c>
      <c r="I231" s="21">
        <f t="shared" si="103"/>
        <v>113.45984000000001</v>
      </c>
    </row>
    <row r="232" spans="1:9" ht="31.5">
      <c r="A232" s="19" t="s">
        <v>85</v>
      </c>
      <c r="B232" s="18" t="s">
        <v>225</v>
      </c>
      <c r="C232" s="20" t="s">
        <v>17</v>
      </c>
      <c r="D232" s="20" t="s">
        <v>123</v>
      </c>
      <c r="E232" s="18" t="s">
        <v>235</v>
      </c>
      <c r="F232" s="18" t="s">
        <v>86</v>
      </c>
      <c r="G232" s="21">
        <v>104.9</v>
      </c>
      <c r="H232" s="21">
        <f>G232*1.04</f>
        <v>109.096</v>
      </c>
      <c r="I232" s="21">
        <f>H232*1.04</f>
        <v>113.45984000000001</v>
      </c>
    </row>
    <row r="233" spans="1:9" ht="19.5">
      <c r="A233" s="6" t="s">
        <v>236</v>
      </c>
      <c r="B233" s="16" t="s">
        <v>237</v>
      </c>
      <c r="C233" s="7"/>
      <c r="D233" s="7"/>
      <c r="E233" s="16"/>
      <c r="F233" s="16"/>
      <c r="G233" s="17">
        <f>G234+G357+G401+G513+G368+G585+G423+G433+G466</f>
        <v>211944</v>
      </c>
      <c r="H233" s="17">
        <f t="shared" ref="H233:I233" si="104">H234+H357+H401+H513+H368+H585+H423+H433+H466</f>
        <v>215612.24399999995</v>
      </c>
      <c r="I233" s="17">
        <f t="shared" si="104"/>
        <v>224092.24575999999</v>
      </c>
    </row>
    <row r="234" spans="1:9" ht="15.75">
      <c r="A234" s="9" t="s">
        <v>121</v>
      </c>
      <c r="B234" s="10" t="s">
        <v>237</v>
      </c>
      <c r="C234" s="11" t="s">
        <v>17</v>
      </c>
      <c r="D234" s="11"/>
      <c r="E234" s="10"/>
      <c r="F234" s="10"/>
      <c r="G234" s="47">
        <f>G235+G241+G296+G291</f>
        <v>81475.899999999994</v>
      </c>
      <c r="H234" s="47">
        <f t="shared" ref="H234:I234" si="105">H235+H241+H296+H291</f>
        <v>84663.155999999988</v>
      </c>
      <c r="I234" s="47">
        <f t="shared" si="105"/>
        <v>88038.790239999973</v>
      </c>
    </row>
    <row r="235" spans="1:9" ht="31.5">
      <c r="A235" s="9" t="s">
        <v>238</v>
      </c>
      <c r="B235" s="10" t="s">
        <v>237</v>
      </c>
      <c r="C235" s="11" t="s">
        <v>17</v>
      </c>
      <c r="D235" s="11" t="s">
        <v>38</v>
      </c>
      <c r="E235" s="10"/>
      <c r="F235" s="10"/>
      <c r="G235" s="17">
        <f>G236</f>
        <v>2858.2</v>
      </c>
      <c r="H235" s="17">
        <f t="shared" ref="H235:I239" si="106">H236</f>
        <v>2972.5279999999998</v>
      </c>
      <c r="I235" s="17">
        <f t="shared" si="106"/>
        <v>3091.4291199999998</v>
      </c>
    </row>
    <row r="236" spans="1:9" ht="31.5">
      <c r="A236" s="48" t="s">
        <v>239</v>
      </c>
      <c r="B236" s="10" t="s">
        <v>237</v>
      </c>
      <c r="C236" s="11" t="s">
        <v>17</v>
      </c>
      <c r="D236" s="11" t="s">
        <v>38</v>
      </c>
      <c r="E236" s="10" t="s">
        <v>240</v>
      </c>
      <c r="F236" s="40"/>
      <c r="G236" s="17">
        <f>G237</f>
        <v>2858.2</v>
      </c>
      <c r="H236" s="17">
        <f t="shared" si="106"/>
        <v>2972.5279999999998</v>
      </c>
      <c r="I236" s="17">
        <f t="shared" si="106"/>
        <v>3091.4291199999998</v>
      </c>
    </row>
    <row r="237" spans="1:9" ht="31.5">
      <c r="A237" s="9" t="s">
        <v>241</v>
      </c>
      <c r="B237" s="10" t="s">
        <v>237</v>
      </c>
      <c r="C237" s="11" t="s">
        <v>17</v>
      </c>
      <c r="D237" s="11" t="s">
        <v>38</v>
      </c>
      <c r="E237" s="10" t="s">
        <v>242</v>
      </c>
      <c r="F237" s="40"/>
      <c r="G237" s="17">
        <f>G238</f>
        <v>2858.2</v>
      </c>
      <c r="H237" s="17">
        <f t="shared" si="106"/>
        <v>2972.5279999999998</v>
      </c>
      <c r="I237" s="17">
        <f t="shared" si="106"/>
        <v>3091.4291199999998</v>
      </c>
    </row>
    <row r="238" spans="1:9" ht="31.5">
      <c r="A238" s="9" t="s">
        <v>234</v>
      </c>
      <c r="B238" s="10" t="s">
        <v>237</v>
      </c>
      <c r="C238" s="11" t="s">
        <v>17</v>
      </c>
      <c r="D238" s="11" t="s">
        <v>38</v>
      </c>
      <c r="E238" s="10" t="s">
        <v>243</v>
      </c>
      <c r="F238" s="40"/>
      <c r="G238" s="17">
        <f>G239</f>
        <v>2858.2</v>
      </c>
      <c r="H238" s="17">
        <f t="shared" si="106"/>
        <v>2972.5279999999998</v>
      </c>
      <c r="I238" s="17">
        <f t="shared" si="106"/>
        <v>3091.4291199999998</v>
      </c>
    </row>
    <row r="239" spans="1:9" ht="63">
      <c r="A239" s="19" t="s">
        <v>218</v>
      </c>
      <c r="B239" s="18" t="s">
        <v>237</v>
      </c>
      <c r="C239" s="20" t="s">
        <v>17</v>
      </c>
      <c r="D239" s="20" t="s">
        <v>38</v>
      </c>
      <c r="E239" s="18" t="s">
        <v>243</v>
      </c>
      <c r="F239" s="18" t="s">
        <v>80</v>
      </c>
      <c r="G239" s="21">
        <f>G240</f>
        <v>2858.2</v>
      </c>
      <c r="H239" s="21">
        <f t="shared" si="106"/>
        <v>2972.5279999999998</v>
      </c>
      <c r="I239" s="21">
        <f t="shared" si="106"/>
        <v>3091.4291199999998</v>
      </c>
    </row>
    <row r="240" spans="1:9" ht="31.5">
      <c r="A240" s="19" t="s">
        <v>220</v>
      </c>
      <c r="B240" s="18" t="s">
        <v>237</v>
      </c>
      <c r="C240" s="20" t="s">
        <v>17</v>
      </c>
      <c r="D240" s="20" t="s">
        <v>38</v>
      </c>
      <c r="E240" s="18" t="s">
        <v>243</v>
      </c>
      <c r="F240" s="18" t="s">
        <v>82</v>
      </c>
      <c r="G240" s="21">
        <v>2858.2</v>
      </c>
      <c r="H240" s="21">
        <f>G240*1.04</f>
        <v>2972.5279999999998</v>
      </c>
      <c r="I240" s="21">
        <f>H240*1.04</f>
        <v>3091.4291199999998</v>
      </c>
    </row>
    <row r="241" spans="1:9" ht="47.25">
      <c r="A241" s="9" t="s">
        <v>244</v>
      </c>
      <c r="B241" s="10" t="s">
        <v>237</v>
      </c>
      <c r="C241" s="11" t="s">
        <v>17</v>
      </c>
      <c r="D241" s="11" t="s">
        <v>96</v>
      </c>
      <c r="E241" s="10"/>
      <c r="F241" s="10"/>
      <c r="G241" s="17">
        <f>G242+G246+G286+G258+G252</f>
        <v>59703.9</v>
      </c>
      <c r="H241" s="17">
        <f t="shared" ref="H241:I241" si="107">H242+H246+H286+H258+H252</f>
        <v>62020.536</v>
      </c>
      <c r="I241" s="17">
        <f t="shared" si="107"/>
        <v>64490.621439999995</v>
      </c>
    </row>
    <row r="242" spans="1:9" ht="47.25">
      <c r="A242" s="9" t="s">
        <v>245</v>
      </c>
      <c r="B242" s="49">
        <v>312</v>
      </c>
      <c r="C242" s="15" t="s">
        <v>17</v>
      </c>
      <c r="D242" s="15" t="s">
        <v>96</v>
      </c>
      <c r="E242" s="17" t="s">
        <v>246</v>
      </c>
      <c r="F242" s="17"/>
      <c r="G242" s="17">
        <f>G243</f>
        <v>7</v>
      </c>
      <c r="H242" s="17">
        <f t="shared" ref="H242:I244" si="108">H243</f>
        <v>7</v>
      </c>
      <c r="I242" s="17">
        <f t="shared" si="108"/>
        <v>7</v>
      </c>
    </row>
    <row r="243" spans="1:9" ht="63">
      <c r="A243" s="25" t="s">
        <v>247</v>
      </c>
      <c r="B243" s="49">
        <v>312</v>
      </c>
      <c r="C243" s="15" t="s">
        <v>17</v>
      </c>
      <c r="D243" s="15" t="s">
        <v>96</v>
      </c>
      <c r="E243" s="14" t="s">
        <v>248</v>
      </c>
      <c r="F243" s="14"/>
      <c r="G243" s="17">
        <f>G244</f>
        <v>7</v>
      </c>
      <c r="H243" s="17">
        <f t="shared" si="108"/>
        <v>7</v>
      </c>
      <c r="I243" s="17">
        <f t="shared" si="108"/>
        <v>7</v>
      </c>
    </row>
    <row r="244" spans="1:9" ht="31.5">
      <c r="A244" s="19" t="s">
        <v>83</v>
      </c>
      <c r="B244" s="50">
        <v>312</v>
      </c>
      <c r="C244" s="20" t="s">
        <v>17</v>
      </c>
      <c r="D244" s="20" t="s">
        <v>96</v>
      </c>
      <c r="E244" s="18" t="s">
        <v>248</v>
      </c>
      <c r="F244" s="18" t="s">
        <v>84</v>
      </c>
      <c r="G244" s="51">
        <f>G245</f>
        <v>7</v>
      </c>
      <c r="H244" s="51">
        <f t="shared" si="108"/>
        <v>7</v>
      </c>
      <c r="I244" s="51">
        <f t="shared" si="108"/>
        <v>7</v>
      </c>
    </row>
    <row r="245" spans="1:9" ht="31.5">
      <c r="A245" s="19" t="s">
        <v>85</v>
      </c>
      <c r="B245" s="50">
        <v>312</v>
      </c>
      <c r="C245" s="20" t="s">
        <v>17</v>
      </c>
      <c r="D245" s="20" t="s">
        <v>96</v>
      </c>
      <c r="E245" s="18" t="s">
        <v>248</v>
      </c>
      <c r="F245" s="18" t="s">
        <v>86</v>
      </c>
      <c r="G245" s="51">
        <v>7</v>
      </c>
      <c r="H245" s="51">
        <v>7</v>
      </c>
      <c r="I245" s="51">
        <v>7</v>
      </c>
    </row>
    <row r="246" spans="1:9" ht="47.25">
      <c r="A246" s="9" t="s">
        <v>249</v>
      </c>
      <c r="B246" s="52">
        <v>312</v>
      </c>
      <c r="C246" s="11" t="s">
        <v>17</v>
      </c>
      <c r="D246" s="11" t="s">
        <v>96</v>
      </c>
      <c r="E246" s="10" t="s">
        <v>250</v>
      </c>
      <c r="F246" s="14"/>
      <c r="G246" s="17">
        <f>G247</f>
        <v>1804.8</v>
      </c>
      <c r="H246" s="17">
        <f t="shared" ref="H246:I246" si="109">H247</f>
        <v>1821.1000000000001</v>
      </c>
      <c r="I246" s="17">
        <f t="shared" si="109"/>
        <v>1886.7</v>
      </c>
    </row>
    <row r="247" spans="1:9" ht="78.75">
      <c r="A247" s="9" t="s">
        <v>251</v>
      </c>
      <c r="B247" s="53">
        <v>312</v>
      </c>
      <c r="C247" s="15" t="s">
        <v>17</v>
      </c>
      <c r="D247" s="15" t="s">
        <v>96</v>
      </c>
      <c r="E247" s="14" t="s">
        <v>252</v>
      </c>
      <c r="F247" s="14"/>
      <c r="G247" s="17">
        <f>G248+G250</f>
        <v>1804.8</v>
      </c>
      <c r="H247" s="17">
        <f t="shared" ref="H247:I247" si="110">H248+H250</f>
        <v>1821.1000000000001</v>
      </c>
      <c r="I247" s="17">
        <f t="shared" si="110"/>
        <v>1886.7</v>
      </c>
    </row>
    <row r="248" spans="1:9" ht="63">
      <c r="A248" s="19" t="s">
        <v>218</v>
      </c>
      <c r="B248" s="54">
        <v>312</v>
      </c>
      <c r="C248" s="20" t="s">
        <v>17</v>
      </c>
      <c r="D248" s="20" t="s">
        <v>96</v>
      </c>
      <c r="E248" s="18" t="s">
        <v>252</v>
      </c>
      <c r="F248" s="18" t="s">
        <v>80</v>
      </c>
      <c r="G248" s="21">
        <f>G249</f>
        <v>1679.8</v>
      </c>
      <c r="H248" s="21">
        <f t="shared" ref="H248:I248" si="111">H249</f>
        <v>1694.9</v>
      </c>
      <c r="I248" s="21">
        <f t="shared" si="111"/>
        <v>1756</v>
      </c>
    </row>
    <row r="249" spans="1:9" ht="31.5">
      <c r="A249" s="19" t="s">
        <v>220</v>
      </c>
      <c r="B249" s="54">
        <v>312</v>
      </c>
      <c r="C249" s="20" t="s">
        <v>17</v>
      </c>
      <c r="D249" s="20" t="s">
        <v>96</v>
      </c>
      <c r="E249" s="18" t="s">
        <v>252</v>
      </c>
      <c r="F249" s="18" t="s">
        <v>82</v>
      </c>
      <c r="G249" s="21">
        <v>1679.8</v>
      </c>
      <c r="H249" s="21">
        <v>1694.9</v>
      </c>
      <c r="I249" s="21">
        <v>1756</v>
      </c>
    </row>
    <row r="250" spans="1:9" ht="31.5">
      <c r="A250" s="19" t="s">
        <v>83</v>
      </c>
      <c r="B250" s="54">
        <v>312</v>
      </c>
      <c r="C250" s="20" t="s">
        <v>17</v>
      </c>
      <c r="D250" s="20" t="s">
        <v>96</v>
      </c>
      <c r="E250" s="18" t="s">
        <v>252</v>
      </c>
      <c r="F250" s="18" t="s">
        <v>84</v>
      </c>
      <c r="G250" s="21">
        <f>G251</f>
        <v>125</v>
      </c>
      <c r="H250" s="21">
        <f t="shared" ref="H250:I250" si="112">H251</f>
        <v>126.2</v>
      </c>
      <c r="I250" s="21">
        <f t="shared" si="112"/>
        <v>130.69999999999999</v>
      </c>
    </row>
    <row r="251" spans="1:9" ht="31.5">
      <c r="A251" s="19" t="s">
        <v>85</v>
      </c>
      <c r="B251" s="54">
        <v>312</v>
      </c>
      <c r="C251" s="20" t="s">
        <v>17</v>
      </c>
      <c r="D251" s="20" t="s">
        <v>96</v>
      </c>
      <c r="E251" s="18" t="s">
        <v>252</v>
      </c>
      <c r="F251" s="18" t="s">
        <v>86</v>
      </c>
      <c r="G251" s="21">
        <v>125</v>
      </c>
      <c r="H251" s="21">
        <v>126.2</v>
      </c>
      <c r="I251" s="21">
        <v>130.69999999999999</v>
      </c>
    </row>
    <row r="252" spans="1:9" ht="31.5">
      <c r="A252" s="9" t="s">
        <v>253</v>
      </c>
      <c r="B252" s="53">
        <v>312</v>
      </c>
      <c r="C252" s="15" t="s">
        <v>17</v>
      </c>
      <c r="D252" s="15" t="s">
        <v>96</v>
      </c>
      <c r="E252" s="10" t="s">
        <v>254</v>
      </c>
      <c r="F252" s="18"/>
      <c r="G252" s="17">
        <f>G253</f>
        <v>451.2</v>
      </c>
      <c r="H252" s="17">
        <f t="shared" ref="H252:I252" si="113">H253</f>
        <v>455.3</v>
      </c>
      <c r="I252" s="17">
        <f t="shared" si="113"/>
        <v>471.7</v>
      </c>
    </row>
    <row r="253" spans="1:9" ht="31.5">
      <c r="A253" s="25" t="s">
        <v>255</v>
      </c>
      <c r="B253" s="53">
        <v>312</v>
      </c>
      <c r="C253" s="15" t="s">
        <v>17</v>
      </c>
      <c r="D253" s="15" t="s">
        <v>96</v>
      </c>
      <c r="E253" s="10" t="s">
        <v>256</v>
      </c>
      <c r="F253" s="14"/>
      <c r="G253" s="17">
        <f>G256+G254</f>
        <v>451.2</v>
      </c>
      <c r="H253" s="17">
        <f t="shared" ref="H253:I253" si="114">H256+H254</f>
        <v>455.3</v>
      </c>
      <c r="I253" s="17">
        <f t="shared" si="114"/>
        <v>471.7</v>
      </c>
    </row>
    <row r="254" spans="1:9" ht="63">
      <c r="A254" s="19" t="s">
        <v>218</v>
      </c>
      <c r="B254" s="54">
        <v>312</v>
      </c>
      <c r="C254" s="20" t="s">
        <v>17</v>
      </c>
      <c r="D254" s="20" t="s">
        <v>96</v>
      </c>
      <c r="E254" s="18" t="s">
        <v>257</v>
      </c>
      <c r="F254" s="18" t="s">
        <v>80</v>
      </c>
      <c r="G254" s="21">
        <f>G255</f>
        <v>421.2</v>
      </c>
      <c r="H254" s="21">
        <f t="shared" ref="H254:I254" si="115">H255</f>
        <v>425.1</v>
      </c>
      <c r="I254" s="21">
        <f t="shared" si="115"/>
        <v>440.4</v>
      </c>
    </row>
    <row r="255" spans="1:9" ht="31.5">
      <c r="A255" s="19" t="s">
        <v>220</v>
      </c>
      <c r="B255" s="54">
        <v>312</v>
      </c>
      <c r="C255" s="20" t="s">
        <v>17</v>
      </c>
      <c r="D255" s="20" t="s">
        <v>96</v>
      </c>
      <c r="E255" s="18" t="s">
        <v>257</v>
      </c>
      <c r="F255" s="18" t="s">
        <v>82</v>
      </c>
      <c r="G255" s="21">
        <v>421.2</v>
      </c>
      <c r="H255" s="21">
        <v>425.1</v>
      </c>
      <c r="I255" s="21">
        <v>440.4</v>
      </c>
    </row>
    <row r="256" spans="1:9" ht="31.5">
      <c r="A256" s="19" t="s">
        <v>83</v>
      </c>
      <c r="B256" s="54">
        <v>312</v>
      </c>
      <c r="C256" s="20" t="s">
        <v>17</v>
      </c>
      <c r="D256" s="20" t="s">
        <v>96</v>
      </c>
      <c r="E256" s="18" t="s">
        <v>257</v>
      </c>
      <c r="F256" s="18" t="s">
        <v>84</v>
      </c>
      <c r="G256" s="21">
        <f>G257</f>
        <v>30</v>
      </c>
      <c r="H256" s="21">
        <f t="shared" ref="H256:I256" si="116">H257</f>
        <v>30.2</v>
      </c>
      <c r="I256" s="21">
        <f t="shared" si="116"/>
        <v>31.3</v>
      </c>
    </row>
    <row r="257" spans="1:9" ht="31.5">
      <c r="A257" s="19" t="s">
        <v>85</v>
      </c>
      <c r="B257" s="54">
        <v>312</v>
      </c>
      <c r="C257" s="20" t="s">
        <v>17</v>
      </c>
      <c r="D257" s="20" t="s">
        <v>96</v>
      </c>
      <c r="E257" s="18" t="s">
        <v>257</v>
      </c>
      <c r="F257" s="18" t="s">
        <v>86</v>
      </c>
      <c r="G257" s="21">
        <v>30</v>
      </c>
      <c r="H257" s="21">
        <v>30.2</v>
      </c>
      <c r="I257" s="21">
        <v>31.3</v>
      </c>
    </row>
    <row r="258" spans="1:9" ht="47.25">
      <c r="A258" s="9" t="s">
        <v>258</v>
      </c>
      <c r="B258" s="52">
        <v>312</v>
      </c>
      <c r="C258" s="11" t="s">
        <v>17</v>
      </c>
      <c r="D258" s="11" t="s">
        <v>96</v>
      </c>
      <c r="E258" s="10" t="s">
        <v>259</v>
      </c>
      <c r="F258" s="18"/>
      <c r="G258" s="17">
        <f>G259+G267</f>
        <v>57405.9</v>
      </c>
      <c r="H258" s="17">
        <f t="shared" ref="H258:I258" si="117">H259+H267</f>
        <v>59702.135999999999</v>
      </c>
      <c r="I258" s="17">
        <f t="shared" si="117"/>
        <v>62090.221440000001</v>
      </c>
    </row>
    <row r="259" spans="1:9" ht="31.5">
      <c r="A259" s="9" t="s">
        <v>260</v>
      </c>
      <c r="B259" s="52">
        <v>312</v>
      </c>
      <c r="C259" s="15" t="s">
        <v>17</v>
      </c>
      <c r="D259" s="15" t="s">
        <v>96</v>
      </c>
      <c r="E259" s="14" t="s">
        <v>261</v>
      </c>
      <c r="F259" s="31"/>
      <c r="G259" s="17">
        <f>G260</f>
        <v>57045.9</v>
      </c>
      <c r="H259" s="17">
        <f t="shared" ref="H259:I259" si="118">H260</f>
        <v>59327.735999999997</v>
      </c>
      <c r="I259" s="17">
        <f t="shared" si="118"/>
        <v>61700.845440000005</v>
      </c>
    </row>
    <row r="260" spans="1:9" ht="31.5">
      <c r="A260" s="9" t="s">
        <v>262</v>
      </c>
      <c r="B260" s="52">
        <v>312</v>
      </c>
      <c r="C260" s="15" t="s">
        <v>17</v>
      </c>
      <c r="D260" s="15" t="s">
        <v>96</v>
      </c>
      <c r="E260" s="14" t="s">
        <v>263</v>
      </c>
      <c r="F260" s="31"/>
      <c r="G260" s="17">
        <f>G261+G263+G265</f>
        <v>57045.9</v>
      </c>
      <c r="H260" s="17">
        <f t="shared" ref="H260:I260" si="119">H261+H263+H265</f>
        <v>59327.735999999997</v>
      </c>
      <c r="I260" s="17">
        <f t="shared" si="119"/>
        <v>61700.845440000005</v>
      </c>
    </row>
    <row r="261" spans="1:9" ht="63">
      <c r="A261" s="19" t="s">
        <v>79</v>
      </c>
      <c r="B261" s="54">
        <v>312</v>
      </c>
      <c r="C261" s="20" t="s">
        <v>17</v>
      </c>
      <c r="D261" s="20" t="s">
        <v>96</v>
      </c>
      <c r="E261" s="18" t="s">
        <v>263</v>
      </c>
      <c r="F261" s="18" t="s">
        <v>80</v>
      </c>
      <c r="G261" s="21">
        <f>G262</f>
        <v>52962.6</v>
      </c>
      <c r="H261" s="21">
        <f t="shared" ref="H261:I261" si="120">H262</f>
        <v>55081.103999999999</v>
      </c>
      <c r="I261" s="21">
        <f t="shared" si="120"/>
        <v>57284.348160000001</v>
      </c>
    </row>
    <row r="262" spans="1:9" ht="31.5">
      <c r="A262" s="19" t="s">
        <v>81</v>
      </c>
      <c r="B262" s="54">
        <v>312</v>
      </c>
      <c r="C262" s="20" t="s">
        <v>17</v>
      </c>
      <c r="D262" s="20" t="s">
        <v>96</v>
      </c>
      <c r="E262" s="18" t="s">
        <v>263</v>
      </c>
      <c r="F262" s="18" t="s">
        <v>82</v>
      </c>
      <c r="G262" s="21">
        <v>52962.6</v>
      </c>
      <c r="H262" s="21">
        <f>G262*1.04</f>
        <v>55081.103999999999</v>
      </c>
      <c r="I262" s="21">
        <f>H262*1.04</f>
        <v>57284.348160000001</v>
      </c>
    </row>
    <row r="263" spans="1:9" ht="31.5">
      <c r="A263" s="19" t="s">
        <v>83</v>
      </c>
      <c r="B263" s="54">
        <v>312</v>
      </c>
      <c r="C263" s="20" t="s">
        <v>17</v>
      </c>
      <c r="D263" s="20" t="s">
        <v>96</v>
      </c>
      <c r="E263" s="18" t="s">
        <v>263</v>
      </c>
      <c r="F263" s="18" t="s">
        <v>84</v>
      </c>
      <c r="G263" s="55">
        <f>G264</f>
        <v>4082.8</v>
      </c>
      <c r="H263" s="55">
        <f t="shared" ref="H263:I263" si="121">H264</f>
        <v>4246.1120000000001</v>
      </c>
      <c r="I263" s="55">
        <f t="shared" si="121"/>
        <v>4415.9564799999998</v>
      </c>
    </row>
    <row r="264" spans="1:9" ht="31.5">
      <c r="A264" s="19" t="s">
        <v>85</v>
      </c>
      <c r="B264" s="54">
        <v>312</v>
      </c>
      <c r="C264" s="20" t="s">
        <v>17</v>
      </c>
      <c r="D264" s="20" t="s">
        <v>96</v>
      </c>
      <c r="E264" s="18" t="s">
        <v>263</v>
      </c>
      <c r="F264" s="18" t="s">
        <v>86</v>
      </c>
      <c r="G264" s="21">
        <v>4082.8</v>
      </c>
      <c r="H264" s="21">
        <f>G264*1.04</f>
        <v>4246.1120000000001</v>
      </c>
      <c r="I264" s="21">
        <f>H264*1.04</f>
        <v>4415.9564799999998</v>
      </c>
    </row>
    <row r="265" spans="1:9" ht="15.75">
      <c r="A265" s="19" t="s">
        <v>61</v>
      </c>
      <c r="B265" s="54">
        <v>312</v>
      </c>
      <c r="C265" s="20" t="s">
        <v>17</v>
      </c>
      <c r="D265" s="20" t="s">
        <v>96</v>
      </c>
      <c r="E265" s="18" t="s">
        <v>263</v>
      </c>
      <c r="F265" s="18" t="s">
        <v>62</v>
      </c>
      <c r="G265" s="21">
        <f>G266</f>
        <v>0.5</v>
      </c>
      <c r="H265" s="21">
        <f t="shared" ref="H265:I265" si="122">H266</f>
        <v>0.52</v>
      </c>
      <c r="I265" s="21">
        <f t="shared" si="122"/>
        <v>0.54080000000000006</v>
      </c>
    </row>
    <row r="266" spans="1:9" ht="15.75">
      <c r="A266" s="19" t="s">
        <v>130</v>
      </c>
      <c r="B266" s="54">
        <v>312</v>
      </c>
      <c r="C266" s="20" t="s">
        <v>17</v>
      </c>
      <c r="D266" s="20" t="s">
        <v>96</v>
      </c>
      <c r="E266" s="18" t="s">
        <v>263</v>
      </c>
      <c r="F266" s="18" t="s">
        <v>131</v>
      </c>
      <c r="G266" s="21">
        <v>0.5</v>
      </c>
      <c r="H266" s="21">
        <f>G266*1.04</f>
        <v>0.52</v>
      </c>
      <c r="I266" s="21">
        <f>H266*1.04</f>
        <v>0.54080000000000006</v>
      </c>
    </row>
    <row r="267" spans="1:9" ht="47.25">
      <c r="A267" s="9" t="s">
        <v>264</v>
      </c>
      <c r="B267" s="54">
        <v>312</v>
      </c>
      <c r="C267" s="20" t="s">
        <v>17</v>
      </c>
      <c r="D267" s="20" t="s">
        <v>96</v>
      </c>
      <c r="E267" s="10" t="s">
        <v>265</v>
      </c>
      <c r="F267" s="18"/>
      <c r="G267" s="17">
        <f>G274+G280+G283+G268+G271+G277</f>
        <v>360</v>
      </c>
      <c r="H267" s="17">
        <f t="shared" ref="H267:I267" si="123">H274+H280+H283+H268+H271+H277</f>
        <v>374.4</v>
      </c>
      <c r="I267" s="17">
        <f t="shared" si="123"/>
        <v>389.37600000000009</v>
      </c>
    </row>
    <row r="268" spans="1:9" ht="31.5">
      <c r="A268" s="9" t="s">
        <v>266</v>
      </c>
      <c r="B268" s="52">
        <v>312</v>
      </c>
      <c r="C268" s="15" t="s">
        <v>17</v>
      </c>
      <c r="D268" s="15" t="s">
        <v>96</v>
      </c>
      <c r="E268" s="14" t="s">
        <v>267</v>
      </c>
      <c r="F268" s="31"/>
      <c r="G268" s="17">
        <f>G269</f>
        <v>63</v>
      </c>
      <c r="H268" s="17">
        <f t="shared" ref="H268:I269" si="124">H269</f>
        <v>65.52</v>
      </c>
      <c r="I268" s="17">
        <f t="shared" si="124"/>
        <v>68.140799999999999</v>
      </c>
    </row>
    <row r="269" spans="1:9" ht="31.5">
      <c r="A269" s="19" t="s">
        <v>83</v>
      </c>
      <c r="B269" s="54">
        <v>312</v>
      </c>
      <c r="C269" s="20" t="s">
        <v>17</v>
      </c>
      <c r="D269" s="20" t="s">
        <v>96</v>
      </c>
      <c r="E269" s="18" t="s">
        <v>267</v>
      </c>
      <c r="F269" s="18" t="s">
        <v>84</v>
      </c>
      <c r="G269" s="21">
        <f>G270</f>
        <v>63</v>
      </c>
      <c r="H269" s="21">
        <f t="shared" si="124"/>
        <v>65.52</v>
      </c>
      <c r="I269" s="21">
        <f t="shared" si="124"/>
        <v>68.140799999999999</v>
      </c>
    </row>
    <row r="270" spans="1:9" ht="31.5">
      <c r="A270" s="19" t="s">
        <v>85</v>
      </c>
      <c r="B270" s="54">
        <v>312</v>
      </c>
      <c r="C270" s="20" t="s">
        <v>17</v>
      </c>
      <c r="D270" s="20" t="s">
        <v>96</v>
      </c>
      <c r="E270" s="18" t="s">
        <v>267</v>
      </c>
      <c r="F270" s="18" t="s">
        <v>86</v>
      </c>
      <c r="G270" s="21">
        <v>63</v>
      </c>
      <c r="H270" s="21">
        <f>G270*1.04</f>
        <v>65.52</v>
      </c>
      <c r="I270" s="21">
        <f>H270*1.04</f>
        <v>68.140799999999999</v>
      </c>
    </row>
    <row r="271" spans="1:9" ht="47.25">
      <c r="A271" s="56" t="s">
        <v>268</v>
      </c>
      <c r="B271" s="52">
        <v>312</v>
      </c>
      <c r="C271" s="11" t="s">
        <v>17</v>
      </c>
      <c r="D271" s="11" t="s">
        <v>96</v>
      </c>
      <c r="E271" s="10" t="s">
        <v>269</v>
      </c>
      <c r="F271" s="40"/>
      <c r="G271" s="17">
        <f>G272</f>
        <v>30</v>
      </c>
      <c r="H271" s="17">
        <f t="shared" ref="H271:I272" si="125">H272</f>
        <v>31.200000000000003</v>
      </c>
      <c r="I271" s="17">
        <f t="shared" si="125"/>
        <v>32.448000000000008</v>
      </c>
    </row>
    <row r="272" spans="1:9" ht="31.5">
      <c r="A272" s="19" t="s">
        <v>83</v>
      </c>
      <c r="B272" s="54">
        <v>312</v>
      </c>
      <c r="C272" s="20" t="s">
        <v>17</v>
      </c>
      <c r="D272" s="20" t="s">
        <v>96</v>
      </c>
      <c r="E272" s="18" t="s">
        <v>269</v>
      </c>
      <c r="F272" s="18" t="s">
        <v>84</v>
      </c>
      <c r="G272" s="21">
        <f>G273</f>
        <v>30</v>
      </c>
      <c r="H272" s="21">
        <f t="shared" si="125"/>
        <v>31.200000000000003</v>
      </c>
      <c r="I272" s="21">
        <f t="shared" si="125"/>
        <v>32.448000000000008</v>
      </c>
    </row>
    <row r="273" spans="1:9" ht="31.5">
      <c r="A273" s="19" t="s">
        <v>85</v>
      </c>
      <c r="B273" s="54">
        <v>312</v>
      </c>
      <c r="C273" s="20" t="s">
        <v>17</v>
      </c>
      <c r="D273" s="20" t="s">
        <v>96</v>
      </c>
      <c r="E273" s="18" t="s">
        <v>269</v>
      </c>
      <c r="F273" s="18" t="s">
        <v>86</v>
      </c>
      <c r="G273" s="21">
        <v>30</v>
      </c>
      <c r="H273" s="21">
        <f>G273*1.04</f>
        <v>31.200000000000003</v>
      </c>
      <c r="I273" s="21">
        <f>H273*1.04</f>
        <v>32.448000000000008</v>
      </c>
    </row>
    <row r="274" spans="1:9" ht="47.25">
      <c r="A274" s="9" t="s">
        <v>270</v>
      </c>
      <c r="B274" s="52">
        <v>312</v>
      </c>
      <c r="C274" s="15" t="s">
        <v>17</v>
      </c>
      <c r="D274" s="15" t="s">
        <v>96</v>
      </c>
      <c r="E274" s="14" t="s">
        <v>271</v>
      </c>
      <c r="F274" s="31"/>
      <c r="G274" s="17">
        <f>G275</f>
        <v>50</v>
      </c>
      <c r="H274" s="17">
        <f t="shared" ref="H274:I275" si="126">H275</f>
        <v>52</v>
      </c>
      <c r="I274" s="17">
        <f t="shared" si="126"/>
        <v>54.08</v>
      </c>
    </row>
    <row r="275" spans="1:9" ht="31.5">
      <c r="A275" s="19" t="s">
        <v>83</v>
      </c>
      <c r="B275" s="54">
        <v>312</v>
      </c>
      <c r="C275" s="20" t="s">
        <v>17</v>
      </c>
      <c r="D275" s="20" t="s">
        <v>96</v>
      </c>
      <c r="E275" s="18" t="s">
        <v>271</v>
      </c>
      <c r="F275" s="18" t="s">
        <v>84</v>
      </c>
      <c r="G275" s="21">
        <f>G276</f>
        <v>50</v>
      </c>
      <c r="H275" s="21">
        <f t="shared" si="126"/>
        <v>52</v>
      </c>
      <c r="I275" s="21">
        <f t="shared" si="126"/>
        <v>54.08</v>
      </c>
    </row>
    <row r="276" spans="1:9" ht="31.5">
      <c r="A276" s="19" t="s">
        <v>85</v>
      </c>
      <c r="B276" s="54">
        <v>312</v>
      </c>
      <c r="C276" s="20" t="s">
        <v>17</v>
      </c>
      <c r="D276" s="20" t="s">
        <v>96</v>
      </c>
      <c r="E276" s="18" t="s">
        <v>271</v>
      </c>
      <c r="F276" s="18" t="s">
        <v>86</v>
      </c>
      <c r="G276" s="21">
        <v>50</v>
      </c>
      <c r="H276" s="21">
        <f>G276*1.04</f>
        <v>52</v>
      </c>
      <c r="I276" s="21">
        <f>H276*1.04</f>
        <v>54.08</v>
      </c>
    </row>
    <row r="277" spans="1:9" ht="63">
      <c r="A277" s="9" t="s">
        <v>272</v>
      </c>
      <c r="B277" s="52">
        <v>312</v>
      </c>
      <c r="C277" s="15" t="s">
        <v>17</v>
      </c>
      <c r="D277" s="15" t="s">
        <v>96</v>
      </c>
      <c r="E277" s="14" t="s">
        <v>273</v>
      </c>
      <c r="F277" s="31"/>
      <c r="G277" s="17">
        <f>G278</f>
        <v>85</v>
      </c>
      <c r="H277" s="17">
        <f t="shared" ref="H277:I278" si="127">H278</f>
        <v>88.4</v>
      </c>
      <c r="I277" s="17">
        <f t="shared" si="127"/>
        <v>91.936000000000007</v>
      </c>
    </row>
    <row r="278" spans="1:9" ht="31.5">
      <c r="A278" s="19" t="s">
        <v>83</v>
      </c>
      <c r="B278" s="54">
        <v>312</v>
      </c>
      <c r="C278" s="20" t="s">
        <v>17</v>
      </c>
      <c r="D278" s="20" t="s">
        <v>96</v>
      </c>
      <c r="E278" s="18" t="s">
        <v>273</v>
      </c>
      <c r="F278" s="18" t="s">
        <v>84</v>
      </c>
      <c r="G278" s="21">
        <f>G279</f>
        <v>85</v>
      </c>
      <c r="H278" s="21">
        <f t="shared" si="127"/>
        <v>88.4</v>
      </c>
      <c r="I278" s="21">
        <f t="shared" si="127"/>
        <v>91.936000000000007</v>
      </c>
    </row>
    <row r="279" spans="1:9" ht="31.5">
      <c r="A279" s="19" t="s">
        <v>85</v>
      </c>
      <c r="B279" s="54">
        <v>312</v>
      </c>
      <c r="C279" s="20" t="s">
        <v>17</v>
      </c>
      <c r="D279" s="20" t="s">
        <v>96</v>
      </c>
      <c r="E279" s="18" t="s">
        <v>273</v>
      </c>
      <c r="F279" s="18" t="s">
        <v>86</v>
      </c>
      <c r="G279" s="21">
        <v>85</v>
      </c>
      <c r="H279" s="21">
        <f>G279*1.04</f>
        <v>88.4</v>
      </c>
      <c r="I279" s="21">
        <f>H279*1.04</f>
        <v>91.936000000000007</v>
      </c>
    </row>
    <row r="280" spans="1:9" ht="31.5">
      <c r="A280" s="9" t="s">
        <v>274</v>
      </c>
      <c r="B280" s="52">
        <v>312</v>
      </c>
      <c r="C280" s="15" t="s">
        <v>17</v>
      </c>
      <c r="D280" s="15" t="s">
        <v>96</v>
      </c>
      <c r="E280" s="14" t="s">
        <v>275</v>
      </c>
      <c r="F280" s="31"/>
      <c r="G280" s="17">
        <f>G281</f>
        <v>16</v>
      </c>
      <c r="H280" s="17">
        <f t="shared" ref="H280:I281" si="128">H281</f>
        <v>16.64</v>
      </c>
      <c r="I280" s="17">
        <f t="shared" si="128"/>
        <v>17.305600000000002</v>
      </c>
    </row>
    <row r="281" spans="1:9" ht="31.5">
      <c r="A281" s="19" t="s">
        <v>83</v>
      </c>
      <c r="B281" s="54">
        <v>312</v>
      </c>
      <c r="C281" s="20" t="s">
        <v>17</v>
      </c>
      <c r="D281" s="20" t="s">
        <v>96</v>
      </c>
      <c r="E281" s="18" t="s">
        <v>275</v>
      </c>
      <c r="F281" s="18" t="s">
        <v>84</v>
      </c>
      <c r="G281" s="21">
        <f>G282</f>
        <v>16</v>
      </c>
      <c r="H281" s="21">
        <f t="shared" si="128"/>
        <v>16.64</v>
      </c>
      <c r="I281" s="21">
        <f t="shared" si="128"/>
        <v>17.305600000000002</v>
      </c>
    </row>
    <row r="282" spans="1:9" ht="31.5">
      <c r="A282" s="19" t="s">
        <v>85</v>
      </c>
      <c r="B282" s="54">
        <v>312</v>
      </c>
      <c r="C282" s="20" t="s">
        <v>17</v>
      </c>
      <c r="D282" s="20" t="s">
        <v>96</v>
      </c>
      <c r="E282" s="18" t="s">
        <v>275</v>
      </c>
      <c r="F282" s="18" t="s">
        <v>86</v>
      </c>
      <c r="G282" s="21">
        <v>16</v>
      </c>
      <c r="H282" s="21">
        <f>G282*1.04</f>
        <v>16.64</v>
      </c>
      <c r="I282" s="21">
        <f>H282*1.04</f>
        <v>17.305600000000002</v>
      </c>
    </row>
    <row r="283" spans="1:9" ht="47.25">
      <c r="A283" s="9" t="s">
        <v>276</v>
      </c>
      <c r="B283" s="52">
        <v>312</v>
      </c>
      <c r="C283" s="15" t="s">
        <v>17</v>
      </c>
      <c r="D283" s="15" t="s">
        <v>96</v>
      </c>
      <c r="E283" s="14" t="s">
        <v>277</v>
      </c>
      <c r="F283" s="31"/>
      <c r="G283" s="17">
        <f>G284</f>
        <v>116</v>
      </c>
      <c r="H283" s="17">
        <f t="shared" ref="H283:I284" si="129">H284</f>
        <v>120.64</v>
      </c>
      <c r="I283" s="17">
        <f t="shared" si="129"/>
        <v>125.46560000000001</v>
      </c>
    </row>
    <row r="284" spans="1:9" ht="31.5">
      <c r="A284" s="19" t="s">
        <v>83</v>
      </c>
      <c r="B284" s="54">
        <v>312</v>
      </c>
      <c r="C284" s="20" t="s">
        <v>17</v>
      </c>
      <c r="D284" s="20" t="s">
        <v>96</v>
      </c>
      <c r="E284" s="18" t="s">
        <v>277</v>
      </c>
      <c r="F284" s="18" t="s">
        <v>84</v>
      </c>
      <c r="G284" s="21">
        <f>G285</f>
        <v>116</v>
      </c>
      <c r="H284" s="21">
        <f t="shared" si="129"/>
        <v>120.64</v>
      </c>
      <c r="I284" s="21">
        <f t="shared" si="129"/>
        <v>125.46560000000001</v>
      </c>
    </row>
    <row r="285" spans="1:9" ht="31.5">
      <c r="A285" s="19" t="s">
        <v>85</v>
      </c>
      <c r="B285" s="54">
        <v>312</v>
      </c>
      <c r="C285" s="20" t="s">
        <v>17</v>
      </c>
      <c r="D285" s="20" t="s">
        <v>96</v>
      </c>
      <c r="E285" s="18" t="s">
        <v>277</v>
      </c>
      <c r="F285" s="18" t="s">
        <v>86</v>
      </c>
      <c r="G285" s="21">
        <v>116</v>
      </c>
      <c r="H285" s="21">
        <f>G285*1.04</f>
        <v>120.64</v>
      </c>
      <c r="I285" s="21">
        <f>H285*1.04</f>
        <v>125.46560000000001</v>
      </c>
    </row>
    <row r="286" spans="1:9" ht="31.5">
      <c r="A286" s="9" t="s">
        <v>158</v>
      </c>
      <c r="B286" s="53">
        <v>312</v>
      </c>
      <c r="C286" s="15" t="s">
        <v>17</v>
      </c>
      <c r="D286" s="15" t="s">
        <v>96</v>
      </c>
      <c r="E286" s="10" t="s">
        <v>159</v>
      </c>
      <c r="F286" s="10"/>
      <c r="G286" s="17">
        <f>G287</f>
        <v>35</v>
      </c>
      <c r="H286" s="17">
        <f t="shared" ref="H286:I288" si="130">H287</f>
        <v>35</v>
      </c>
      <c r="I286" s="17">
        <f t="shared" si="130"/>
        <v>35</v>
      </c>
    </row>
    <row r="287" spans="1:9" ht="31.5">
      <c r="A287" s="25" t="s">
        <v>278</v>
      </c>
      <c r="B287" s="53">
        <v>312</v>
      </c>
      <c r="C287" s="15" t="s">
        <v>17</v>
      </c>
      <c r="D287" s="15" t="s">
        <v>96</v>
      </c>
      <c r="E287" s="10" t="s">
        <v>279</v>
      </c>
      <c r="F287" s="10"/>
      <c r="G287" s="17">
        <f>G288</f>
        <v>35</v>
      </c>
      <c r="H287" s="17">
        <f t="shared" si="130"/>
        <v>35</v>
      </c>
      <c r="I287" s="17">
        <f t="shared" si="130"/>
        <v>35</v>
      </c>
    </row>
    <row r="288" spans="1:9" ht="31.5">
      <c r="A288" s="19" t="s">
        <v>83</v>
      </c>
      <c r="B288" s="54">
        <v>312</v>
      </c>
      <c r="C288" s="20" t="s">
        <v>17</v>
      </c>
      <c r="D288" s="20" t="s">
        <v>96</v>
      </c>
      <c r="E288" s="18" t="s">
        <v>279</v>
      </c>
      <c r="F288" s="18" t="s">
        <v>84</v>
      </c>
      <c r="G288" s="21">
        <f>G289</f>
        <v>35</v>
      </c>
      <c r="H288" s="21">
        <f t="shared" si="130"/>
        <v>35</v>
      </c>
      <c r="I288" s="21">
        <f t="shared" si="130"/>
        <v>35</v>
      </c>
    </row>
    <row r="289" spans="1:9" ht="31.5">
      <c r="A289" s="19" t="s">
        <v>85</v>
      </c>
      <c r="B289" s="54">
        <v>312</v>
      </c>
      <c r="C289" s="20" t="s">
        <v>17</v>
      </c>
      <c r="D289" s="20" t="s">
        <v>96</v>
      </c>
      <c r="E289" s="18" t="s">
        <v>279</v>
      </c>
      <c r="F289" s="18" t="s">
        <v>86</v>
      </c>
      <c r="G289" s="21">
        <v>35</v>
      </c>
      <c r="H289" s="21">
        <v>35</v>
      </c>
      <c r="I289" s="21">
        <v>35</v>
      </c>
    </row>
    <row r="290" spans="1:9" ht="15.75">
      <c r="A290" s="9" t="s">
        <v>280</v>
      </c>
      <c r="B290" s="52">
        <v>312</v>
      </c>
      <c r="C290" s="11" t="s">
        <v>17</v>
      </c>
      <c r="D290" s="11" t="s">
        <v>281</v>
      </c>
      <c r="E290" s="10"/>
      <c r="F290" s="10"/>
      <c r="G290" s="17">
        <f>G291</f>
        <v>1</v>
      </c>
      <c r="H290" s="17">
        <f t="shared" ref="H290:I294" si="131">H291</f>
        <v>0.9</v>
      </c>
      <c r="I290" s="17">
        <f t="shared" si="131"/>
        <v>0.9</v>
      </c>
    </row>
    <row r="291" spans="1:9" ht="47.25">
      <c r="A291" s="35" t="s">
        <v>124</v>
      </c>
      <c r="B291" s="53">
        <v>312</v>
      </c>
      <c r="C291" s="15" t="s">
        <v>17</v>
      </c>
      <c r="D291" s="15" t="s">
        <v>281</v>
      </c>
      <c r="E291" s="10" t="s">
        <v>125</v>
      </c>
      <c r="F291" s="18"/>
      <c r="G291" s="17">
        <f>G292</f>
        <v>1</v>
      </c>
      <c r="H291" s="17">
        <f t="shared" si="131"/>
        <v>0.9</v>
      </c>
      <c r="I291" s="17">
        <f t="shared" si="131"/>
        <v>0.9</v>
      </c>
    </row>
    <row r="292" spans="1:9" ht="47.25">
      <c r="A292" s="9" t="s">
        <v>282</v>
      </c>
      <c r="B292" s="53">
        <v>312</v>
      </c>
      <c r="C292" s="15" t="s">
        <v>17</v>
      </c>
      <c r="D292" s="15" t="s">
        <v>281</v>
      </c>
      <c r="E292" s="10" t="s">
        <v>127</v>
      </c>
      <c r="F292" s="18"/>
      <c r="G292" s="17">
        <f>G293</f>
        <v>1</v>
      </c>
      <c r="H292" s="17">
        <f t="shared" si="131"/>
        <v>0.9</v>
      </c>
      <c r="I292" s="17">
        <f t="shared" si="131"/>
        <v>0.9</v>
      </c>
    </row>
    <row r="293" spans="1:9" ht="47.25">
      <c r="A293" s="25" t="s">
        <v>283</v>
      </c>
      <c r="B293" s="53">
        <v>312</v>
      </c>
      <c r="C293" s="15" t="s">
        <v>17</v>
      </c>
      <c r="D293" s="15" t="s">
        <v>281</v>
      </c>
      <c r="E293" s="10" t="s">
        <v>284</v>
      </c>
      <c r="F293" s="14"/>
      <c r="G293" s="17">
        <f>G294</f>
        <v>1</v>
      </c>
      <c r="H293" s="17">
        <f t="shared" si="131"/>
        <v>0.9</v>
      </c>
      <c r="I293" s="17">
        <f t="shared" si="131"/>
        <v>0.9</v>
      </c>
    </row>
    <row r="294" spans="1:9" ht="31.5">
      <c r="A294" s="19" t="s">
        <v>83</v>
      </c>
      <c r="B294" s="54">
        <v>312</v>
      </c>
      <c r="C294" s="20" t="s">
        <v>17</v>
      </c>
      <c r="D294" s="20" t="s">
        <v>281</v>
      </c>
      <c r="E294" s="18" t="s">
        <v>284</v>
      </c>
      <c r="F294" s="18" t="s">
        <v>84</v>
      </c>
      <c r="G294" s="21">
        <f>G295</f>
        <v>1</v>
      </c>
      <c r="H294" s="21">
        <f t="shared" si="131"/>
        <v>0.9</v>
      </c>
      <c r="I294" s="21">
        <f t="shared" si="131"/>
        <v>0.9</v>
      </c>
    </row>
    <row r="295" spans="1:9" ht="31.5">
      <c r="A295" s="39" t="s">
        <v>85</v>
      </c>
      <c r="B295" s="57">
        <v>312</v>
      </c>
      <c r="C295" s="20" t="s">
        <v>17</v>
      </c>
      <c r="D295" s="20" t="s">
        <v>281</v>
      </c>
      <c r="E295" s="18" t="s">
        <v>284</v>
      </c>
      <c r="F295" s="58" t="s">
        <v>86</v>
      </c>
      <c r="G295" s="21">
        <v>1</v>
      </c>
      <c r="H295" s="21">
        <v>0.9</v>
      </c>
      <c r="I295" s="21">
        <v>0.9</v>
      </c>
    </row>
    <row r="296" spans="1:9" ht="15.75">
      <c r="A296" s="9" t="s">
        <v>139</v>
      </c>
      <c r="B296" s="14" t="s">
        <v>237</v>
      </c>
      <c r="C296" s="15" t="s">
        <v>17</v>
      </c>
      <c r="D296" s="15" t="s">
        <v>140</v>
      </c>
      <c r="E296" s="14"/>
      <c r="F296" s="14"/>
      <c r="G296" s="47">
        <f>G319+G332+G328+G302+G349+G306+G315+G297</f>
        <v>18912.8</v>
      </c>
      <c r="H296" s="47">
        <f t="shared" ref="H296:I296" si="132">H319+H332+H328+H302+H349+H306+H315+H297</f>
        <v>19669.191999999999</v>
      </c>
      <c r="I296" s="47">
        <f t="shared" si="132"/>
        <v>20455.839679999997</v>
      </c>
    </row>
    <row r="297" spans="1:9" ht="47.25">
      <c r="A297" s="9" t="s">
        <v>141</v>
      </c>
      <c r="B297" s="14" t="s">
        <v>237</v>
      </c>
      <c r="C297" s="15" t="s">
        <v>17</v>
      </c>
      <c r="D297" s="15" t="s">
        <v>140</v>
      </c>
      <c r="E297" s="10" t="s">
        <v>142</v>
      </c>
      <c r="F297" s="36"/>
      <c r="G297" s="17">
        <f>G299</f>
        <v>429</v>
      </c>
      <c r="H297" s="17">
        <f t="shared" ref="H297:I297" si="133">H299</f>
        <v>446.16</v>
      </c>
      <c r="I297" s="17">
        <f t="shared" si="133"/>
        <v>464.00640000000004</v>
      </c>
    </row>
    <row r="298" spans="1:9" ht="47.25">
      <c r="A298" s="37" t="s">
        <v>143</v>
      </c>
      <c r="B298" s="14" t="s">
        <v>237</v>
      </c>
      <c r="C298" s="15" t="s">
        <v>17</v>
      </c>
      <c r="D298" s="15" t="s">
        <v>140</v>
      </c>
      <c r="E298" s="10" t="s">
        <v>144</v>
      </c>
      <c r="F298" s="36"/>
      <c r="G298" s="17">
        <f>G299</f>
        <v>429</v>
      </c>
      <c r="H298" s="17">
        <f t="shared" ref="H298:I300" si="134">H299</f>
        <v>446.16</v>
      </c>
      <c r="I298" s="17">
        <f t="shared" si="134"/>
        <v>464.00640000000004</v>
      </c>
    </row>
    <row r="299" spans="1:9" ht="15.75">
      <c r="A299" s="43" t="s">
        <v>285</v>
      </c>
      <c r="B299" s="14" t="s">
        <v>237</v>
      </c>
      <c r="C299" s="15" t="s">
        <v>17</v>
      </c>
      <c r="D299" s="15" t="s">
        <v>140</v>
      </c>
      <c r="E299" s="14" t="s">
        <v>286</v>
      </c>
      <c r="F299" s="15"/>
      <c r="G299" s="17">
        <f>G300</f>
        <v>429</v>
      </c>
      <c r="H299" s="17">
        <f t="shared" si="134"/>
        <v>446.16</v>
      </c>
      <c r="I299" s="17">
        <f t="shared" si="134"/>
        <v>464.00640000000004</v>
      </c>
    </row>
    <row r="300" spans="1:9" ht="31.5">
      <c r="A300" s="39" t="s">
        <v>83</v>
      </c>
      <c r="B300" s="14" t="s">
        <v>237</v>
      </c>
      <c r="C300" s="20" t="s">
        <v>17</v>
      </c>
      <c r="D300" s="20" t="s">
        <v>140</v>
      </c>
      <c r="E300" s="14" t="s">
        <v>286</v>
      </c>
      <c r="F300" s="20" t="s">
        <v>84</v>
      </c>
      <c r="G300" s="21">
        <f>G301</f>
        <v>429</v>
      </c>
      <c r="H300" s="21">
        <f t="shared" si="134"/>
        <v>446.16</v>
      </c>
      <c r="I300" s="21">
        <f t="shared" si="134"/>
        <v>464.00640000000004</v>
      </c>
    </row>
    <row r="301" spans="1:9" ht="31.5">
      <c r="A301" s="39" t="s">
        <v>85</v>
      </c>
      <c r="B301" s="14" t="s">
        <v>237</v>
      </c>
      <c r="C301" s="20" t="s">
        <v>17</v>
      </c>
      <c r="D301" s="20" t="s">
        <v>140</v>
      </c>
      <c r="E301" s="14" t="s">
        <v>286</v>
      </c>
      <c r="F301" s="20" t="s">
        <v>86</v>
      </c>
      <c r="G301" s="21">
        <v>429</v>
      </c>
      <c r="H301" s="21">
        <f>G301*1.04</f>
        <v>446.16</v>
      </c>
      <c r="I301" s="21">
        <f>H301*1.04</f>
        <v>464.00640000000004</v>
      </c>
    </row>
    <row r="302" spans="1:9" ht="31.5">
      <c r="A302" s="9" t="s">
        <v>287</v>
      </c>
      <c r="B302" s="14" t="s">
        <v>237</v>
      </c>
      <c r="C302" s="15" t="s">
        <v>17</v>
      </c>
      <c r="D302" s="15" t="s">
        <v>140</v>
      </c>
      <c r="E302" s="14" t="s">
        <v>288</v>
      </c>
      <c r="F302" s="14"/>
      <c r="G302" s="17">
        <f>G303</f>
        <v>7.6</v>
      </c>
      <c r="H302" s="17">
        <f t="shared" ref="H302:I304" si="135">H303</f>
        <v>7.9039999999999999</v>
      </c>
      <c r="I302" s="17">
        <f t="shared" si="135"/>
        <v>8.2201599999999999</v>
      </c>
    </row>
    <row r="303" spans="1:9" ht="31.5">
      <c r="A303" s="9" t="s">
        <v>289</v>
      </c>
      <c r="B303" s="14" t="s">
        <v>237</v>
      </c>
      <c r="C303" s="15" t="s">
        <v>17</v>
      </c>
      <c r="D303" s="15" t="s">
        <v>140</v>
      </c>
      <c r="E303" s="14" t="s">
        <v>290</v>
      </c>
      <c r="F303" s="14"/>
      <c r="G303" s="17">
        <f>G304</f>
        <v>7.6</v>
      </c>
      <c r="H303" s="17">
        <f t="shared" si="135"/>
        <v>7.9039999999999999</v>
      </c>
      <c r="I303" s="17">
        <f t="shared" si="135"/>
        <v>8.2201599999999999</v>
      </c>
    </row>
    <row r="304" spans="1:9" ht="31.5">
      <c r="A304" s="39" t="s">
        <v>83</v>
      </c>
      <c r="B304" s="18" t="s">
        <v>237</v>
      </c>
      <c r="C304" s="20" t="s">
        <v>17</v>
      </c>
      <c r="D304" s="20" t="s">
        <v>140</v>
      </c>
      <c r="E304" s="18" t="s">
        <v>290</v>
      </c>
      <c r="F304" s="20" t="s">
        <v>84</v>
      </c>
      <c r="G304" s="21">
        <f>G305</f>
        <v>7.6</v>
      </c>
      <c r="H304" s="21">
        <f t="shared" si="135"/>
        <v>7.9039999999999999</v>
      </c>
      <c r="I304" s="21">
        <f t="shared" si="135"/>
        <v>8.2201599999999999</v>
      </c>
    </row>
    <row r="305" spans="1:9" ht="31.5">
      <c r="A305" s="39" t="s">
        <v>85</v>
      </c>
      <c r="B305" s="18" t="s">
        <v>237</v>
      </c>
      <c r="C305" s="20" t="s">
        <v>17</v>
      </c>
      <c r="D305" s="20" t="s">
        <v>140</v>
      </c>
      <c r="E305" s="18" t="s">
        <v>290</v>
      </c>
      <c r="F305" s="20" t="s">
        <v>86</v>
      </c>
      <c r="G305" s="21">
        <v>7.6</v>
      </c>
      <c r="H305" s="21">
        <f>G305*1.04</f>
        <v>7.9039999999999999</v>
      </c>
      <c r="I305" s="21">
        <f>H305*1.04</f>
        <v>8.2201599999999999</v>
      </c>
    </row>
    <row r="306" spans="1:9" ht="47.25">
      <c r="A306" s="9" t="s">
        <v>249</v>
      </c>
      <c r="B306" s="14" t="s">
        <v>237</v>
      </c>
      <c r="C306" s="15" t="s">
        <v>17</v>
      </c>
      <c r="D306" s="15" t="s">
        <v>140</v>
      </c>
      <c r="E306" s="14" t="s">
        <v>250</v>
      </c>
      <c r="F306" s="14"/>
      <c r="G306" s="17">
        <f>G307+G312</f>
        <v>48</v>
      </c>
      <c r="H306" s="17">
        <f t="shared" ref="H306:I306" si="136">H307+H312</f>
        <v>49.800000000000004</v>
      </c>
      <c r="I306" s="17">
        <f t="shared" si="136"/>
        <v>51.672000000000011</v>
      </c>
    </row>
    <row r="307" spans="1:9" ht="63">
      <c r="A307" s="9" t="s">
        <v>291</v>
      </c>
      <c r="B307" s="14" t="s">
        <v>237</v>
      </c>
      <c r="C307" s="15" t="s">
        <v>17</v>
      </c>
      <c r="D307" s="15" t="s">
        <v>140</v>
      </c>
      <c r="E307" s="14" t="s">
        <v>292</v>
      </c>
      <c r="F307" s="14"/>
      <c r="G307" s="17">
        <f>G310+G308</f>
        <v>45</v>
      </c>
      <c r="H307" s="17">
        <f t="shared" ref="H307:I307" si="137">H310+H308</f>
        <v>46.800000000000004</v>
      </c>
      <c r="I307" s="17">
        <f t="shared" si="137"/>
        <v>48.672000000000011</v>
      </c>
    </row>
    <row r="308" spans="1:9" ht="63">
      <c r="A308" s="19" t="s">
        <v>218</v>
      </c>
      <c r="B308" s="18" t="s">
        <v>237</v>
      </c>
      <c r="C308" s="20" t="s">
        <v>17</v>
      </c>
      <c r="D308" s="20" t="s">
        <v>140</v>
      </c>
      <c r="E308" s="18" t="s">
        <v>292</v>
      </c>
      <c r="F308" s="18" t="s">
        <v>80</v>
      </c>
      <c r="G308" s="21">
        <f>G309</f>
        <v>32.6</v>
      </c>
      <c r="H308" s="21">
        <f t="shared" ref="H308:I308" si="138">H309</f>
        <v>33.904000000000003</v>
      </c>
      <c r="I308" s="21">
        <f t="shared" si="138"/>
        <v>35.260160000000006</v>
      </c>
    </row>
    <row r="309" spans="1:9" ht="31.5">
      <c r="A309" s="19" t="s">
        <v>220</v>
      </c>
      <c r="B309" s="18" t="s">
        <v>237</v>
      </c>
      <c r="C309" s="20" t="s">
        <v>17</v>
      </c>
      <c r="D309" s="20" t="s">
        <v>140</v>
      </c>
      <c r="E309" s="18" t="s">
        <v>292</v>
      </c>
      <c r="F309" s="18" t="s">
        <v>82</v>
      </c>
      <c r="G309" s="21">
        <v>32.6</v>
      </c>
      <c r="H309" s="21">
        <f>G309*1.04</f>
        <v>33.904000000000003</v>
      </c>
      <c r="I309" s="21">
        <f>H309*1.04</f>
        <v>35.260160000000006</v>
      </c>
    </row>
    <row r="310" spans="1:9" ht="31.5">
      <c r="A310" s="19" t="s">
        <v>83</v>
      </c>
      <c r="B310" s="18" t="s">
        <v>237</v>
      </c>
      <c r="C310" s="20" t="s">
        <v>17</v>
      </c>
      <c r="D310" s="20" t="s">
        <v>140</v>
      </c>
      <c r="E310" s="18" t="s">
        <v>292</v>
      </c>
      <c r="F310" s="18" t="s">
        <v>84</v>
      </c>
      <c r="G310" s="21">
        <f>G311</f>
        <v>12.4</v>
      </c>
      <c r="H310" s="21">
        <f t="shared" ref="H310:I310" si="139">H311</f>
        <v>12.896000000000001</v>
      </c>
      <c r="I310" s="21">
        <f t="shared" si="139"/>
        <v>13.411840000000002</v>
      </c>
    </row>
    <row r="311" spans="1:9" ht="31.5">
      <c r="A311" s="39" t="s">
        <v>85</v>
      </c>
      <c r="B311" s="18" t="s">
        <v>237</v>
      </c>
      <c r="C311" s="20" t="s">
        <v>17</v>
      </c>
      <c r="D311" s="20" t="s">
        <v>140</v>
      </c>
      <c r="E311" s="18" t="s">
        <v>292</v>
      </c>
      <c r="F311" s="18" t="s">
        <v>86</v>
      </c>
      <c r="G311" s="21">
        <v>12.4</v>
      </c>
      <c r="H311" s="21">
        <f>G311*1.04</f>
        <v>12.896000000000001</v>
      </c>
      <c r="I311" s="21">
        <f>H311*1.04</f>
        <v>13.411840000000002</v>
      </c>
    </row>
    <row r="312" spans="1:9" ht="63">
      <c r="A312" s="35" t="s">
        <v>293</v>
      </c>
      <c r="B312" s="11" t="s">
        <v>237</v>
      </c>
      <c r="C312" s="11" t="s">
        <v>17</v>
      </c>
      <c r="D312" s="11" t="s">
        <v>140</v>
      </c>
      <c r="E312" s="11" t="s">
        <v>294</v>
      </c>
      <c r="F312" s="11"/>
      <c r="G312" s="17">
        <v>3</v>
      </c>
      <c r="H312" s="17">
        <v>3</v>
      </c>
      <c r="I312" s="17">
        <v>3</v>
      </c>
    </row>
    <row r="313" spans="1:9" ht="31.5">
      <c r="A313" s="59" t="s">
        <v>83</v>
      </c>
      <c r="B313" s="20" t="s">
        <v>237</v>
      </c>
      <c r="C313" s="20" t="s">
        <v>17</v>
      </c>
      <c r="D313" s="20" t="s">
        <v>140</v>
      </c>
      <c r="E313" s="20" t="s">
        <v>294</v>
      </c>
      <c r="F313" s="20" t="s">
        <v>84</v>
      </c>
      <c r="G313" s="21">
        <v>3</v>
      </c>
      <c r="H313" s="21">
        <v>3</v>
      </c>
      <c r="I313" s="21">
        <v>3</v>
      </c>
    </row>
    <row r="314" spans="1:9" ht="31.5">
      <c r="A314" s="59" t="s">
        <v>85</v>
      </c>
      <c r="B314" s="20" t="s">
        <v>237</v>
      </c>
      <c r="C314" s="20" t="s">
        <v>17</v>
      </c>
      <c r="D314" s="20" t="s">
        <v>140</v>
      </c>
      <c r="E314" s="20" t="s">
        <v>294</v>
      </c>
      <c r="F314" s="20" t="s">
        <v>86</v>
      </c>
      <c r="G314" s="21">
        <v>3</v>
      </c>
      <c r="H314" s="21">
        <f>G314*1.04</f>
        <v>3.12</v>
      </c>
      <c r="I314" s="21">
        <f>H314*1.04</f>
        <v>3.2448000000000001</v>
      </c>
    </row>
    <row r="315" spans="1:9" ht="31.5">
      <c r="A315" s="9" t="s">
        <v>295</v>
      </c>
      <c r="B315" s="10" t="s">
        <v>237</v>
      </c>
      <c r="C315" s="11" t="s">
        <v>17</v>
      </c>
      <c r="D315" s="11" t="s">
        <v>140</v>
      </c>
      <c r="E315" s="10" t="s">
        <v>254</v>
      </c>
      <c r="F315" s="10"/>
      <c r="G315" s="17">
        <f>G316</f>
        <v>7.8</v>
      </c>
      <c r="H315" s="17">
        <f t="shared" ref="H315:I317" si="140">H316</f>
        <v>8.1120000000000001</v>
      </c>
      <c r="I315" s="17">
        <f t="shared" si="140"/>
        <v>8.4364799999999995</v>
      </c>
    </row>
    <row r="316" spans="1:9" ht="15.75">
      <c r="A316" s="56" t="s">
        <v>296</v>
      </c>
      <c r="B316" s="10" t="s">
        <v>237</v>
      </c>
      <c r="C316" s="11" t="s">
        <v>17</v>
      </c>
      <c r="D316" s="11" t="s">
        <v>140</v>
      </c>
      <c r="E316" s="10" t="s">
        <v>297</v>
      </c>
      <c r="F316" s="10"/>
      <c r="G316" s="17">
        <f>G317</f>
        <v>7.8</v>
      </c>
      <c r="H316" s="17">
        <f t="shared" si="140"/>
        <v>8.1120000000000001</v>
      </c>
      <c r="I316" s="17">
        <f t="shared" si="140"/>
        <v>8.4364799999999995</v>
      </c>
    </row>
    <row r="317" spans="1:9" ht="31.5">
      <c r="A317" s="19" t="s">
        <v>83</v>
      </c>
      <c r="B317" s="18" t="s">
        <v>237</v>
      </c>
      <c r="C317" s="20" t="s">
        <v>17</v>
      </c>
      <c r="D317" s="20" t="s">
        <v>140</v>
      </c>
      <c r="E317" s="18" t="s">
        <v>297</v>
      </c>
      <c r="F317" s="18" t="s">
        <v>84</v>
      </c>
      <c r="G317" s="21">
        <f>G318</f>
        <v>7.8</v>
      </c>
      <c r="H317" s="21">
        <f t="shared" si="140"/>
        <v>8.1120000000000001</v>
      </c>
      <c r="I317" s="21">
        <f t="shared" si="140"/>
        <v>8.4364799999999995</v>
      </c>
    </row>
    <row r="318" spans="1:9" ht="31.5">
      <c r="A318" s="39" t="s">
        <v>85</v>
      </c>
      <c r="B318" s="18" t="s">
        <v>237</v>
      </c>
      <c r="C318" s="20" t="s">
        <v>17</v>
      </c>
      <c r="D318" s="20" t="s">
        <v>140</v>
      </c>
      <c r="E318" s="18" t="s">
        <v>297</v>
      </c>
      <c r="F318" s="18" t="s">
        <v>86</v>
      </c>
      <c r="G318" s="21">
        <v>7.8</v>
      </c>
      <c r="H318" s="21">
        <f>G318*1.04</f>
        <v>8.1120000000000001</v>
      </c>
      <c r="I318" s="21">
        <f>H318*1.04</f>
        <v>8.4364799999999995</v>
      </c>
    </row>
    <row r="319" spans="1:9" ht="47.25">
      <c r="A319" s="9" t="s">
        <v>298</v>
      </c>
      <c r="B319" s="52">
        <v>312</v>
      </c>
      <c r="C319" s="11" t="s">
        <v>17</v>
      </c>
      <c r="D319" s="11" t="s">
        <v>140</v>
      </c>
      <c r="E319" s="10" t="s">
        <v>259</v>
      </c>
      <c r="F319" s="18"/>
      <c r="G319" s="17">
        <f>G320</f>
        <v>14039.9</v>
      </c>
      <c r="H319" s="17">
        <f t="shared" ref="H319:I320" si="141">H320</f>
        <v>14601.496000000001</v>
      </c>
      <c r="I319" s="17">
        <f t="shared" si="141"/>
        <v>15185.555840000001</v>
      </c>
    </row>
    <row r="320" spans="1:9" ht="31.5">
      <c r="A320" s="9" t="s">
        <v>260</v>
      </c>
      <c r="B320" s="52">
        <v>312</v>
      </c>
      <c r="C320" s="15" t="s">
        <v>17</v>
      </c>
      <c r="D320" s="15" t="s">
        <v>140</v>
      </c>
      <c r="E320" s="14" t="s">
        <v>261</v>
      </c>
      <c r="F320" s="31"/>
      <c r="G320" s="17">
        <f>G321</f>
        <v>14039.9</v>
      </c>
      <c r="H320" s="17">
        <f t="shared" si="141"/>
        <v>14601.496000000001</v>
      </c>
      <c r="I320" s="17">
        <f t="shared" si="141"/>
        <v>15185.555840000001</v>
      </c>
    </row>
    <row r="321" spans="1:9" ht="31.5">
      <c r="A321" s="9" t="s">
        <v>262</v>
      </c>
      <c r="B321" s="52">
        <v>312</v>
      </c>
      <c r="C321" s="15" t="s">
        <v>17</v>
      </c>
      <c r="D321" s="15" t="s">
        <v>140</v>
      </c>
      <c r="E321" s="14" t="s">
        <v>263</v>
      </c>
      <c r="F321" s="31"/>
      <c r="G321" s="17">
        <f>G322+G324+G326</f>
        <v>14039.9</v>
      </c>
      <c r="H321" s="17">
        <f t="shared" ref="H321:I321" si="142">H322+H324+H326</f>
        <v>14601.496000000001</v>
      </c>
      <c r="I321" s="17">
        <f t="shared" si="142"/>
        <v>15185.555840000001</v>
      </c>
    </row>
    <row r="322" spans="1:9" ht="63">
      <c r="A322" s="19" t="s">
        <v>79</v>
      </c>
      <c r="B322" s="54">
        <v>312</v>
      </c>
      <c r="C322" s="20" t="s">
        <v>17</v>
      </c>
      <c r="D322" s="20" t="s">
        <v>140</v>
      </c>
      <c r="E322" s="18" t="s">
        <v>263</v>
      </c>
      <c r="F322" s="18" t="s">
        <v>80</v>
      </c>
      <c r="G322" s="21">
        <f>G323</f>
        <v>11895.4</v>
      </c>
      <c r="H322" s="21">
        <f t="shared" ref="H322:I322" si="143">H323</f>
        <v>12371.216</v>
      </c>
      <c r="I322" s="21">
        <f t="shared" si="143"/>
        <v>12866.064640000001</v>
      </c>
    </row>
    <row r="323" spans="1:9" ht="15.75">
      <c r="A323" s="19" t="s">
        <v>299</v>
      </c>
      <c r="B323" s="54">
        <v>312</v>
      </c>
      <c r="C323" s="20" t="s">
        <v>17</v>
      </c>
      <c r="D323" s="20" t="s">
        <v>140</v>
      </c>
      <c r="E323" s="18" t="s">
        <v>263</v>
      </c>
      <c r="F323" s="18" t="s">
        <v>300</v>
      </c>
      <c r="G323" s="21">
        <v>11895.4</v>
      </c>
      <c r="H323" s="21">
        <f>G323*1.04</f>
        <v>12371.216</v>
      </c>
      <c r="I323" s="21">
        <f>H323*1.04</f>
        <v>12866.064640000001</v>
      </c>
    </row>
    <row r="324" spans="1:9" ht="31.5">
      <c r="A324" s="19" t="s">
        <v>83</v>
      </c>
      <c r="B324" s="54">
        <v>312</v>
      </c>
      <c r="C324" s="20" t="s">
        <v>17</v>
      </c>
      <c r="D324" s="20" t="s">
        <v>140</v>
      </c>
      <c r="E324" s="18" t="s">
        <v>263</v>
      </c>
      <c r="F324" s="18" t="s">
        <v>84</v>
      </c>
      <c r="G324" s="21">
        <f>G325</f>
        <v>2114.4</v>
      </c>
      <c r="H324" s="21">
        <f t="shared" ref="H324:I324" si="144">H325</f>
        <v>2198.9760000000001</v>
      </c>
      <c r="I324" s="21">
        <f t="shared" si="144"/>
        <v>2286.9350400000003</v>
      </c>
    </row>
    <row r="325" spans="1:9" ht="31.5">
      <c r="A325" s="19" t="s">
        <v>85</v>
      </c>
      <c r="B325" s="54">
        <v>312</v>
      </c>
      <c r="C325" s="20" t="s">
        <v>17</v>
      </c>
      <c r="D325" s="20" t="s">
        <v>140</v>
      </c>
      <c r="E325" s="18" t="s">
        <v>263</v>
      </c>
      <c r="F325" s="18" t="s">
        <v>86</v>
      </c>
      <c r="G325" s="21">
        <v>2114.4</v>
      </c>
      <c r="H325" s="21">
        <f>G325*1.04</f>
        <v>2198.9760000000001</v>
      </c>
      <c r="I325" s="21">
        <f>H325*1.04</f>
        <v>2286.9350400000003</v>
      </c>
    </row>
    <row r="326" spans="1:9" ht="15.75">
      <c r="A326" s="19" t="s">
        <v>61</v>
      </c>
      <c r="B326" s="54">
        <v>312</v>
      </c>
      <c r="C326" s="20" t="s">
        <v>17</v>
      </c>
      <c r="D326" s="20" t="s">
        <v>140</v>
      </c>
      <c r="E326" s="18" t="s">
        <v>263</v>
      </c>
      <c r="F326" s="18" t="s">
        <v>62</v>
      </c>
      <c r="G326" s="21">
        <f>G327</f>
        <v>30.1</v>
      </c>
      <c r="H326" s="21">
        <f t="shared" ref="H326:I326" si="145">H327</f>
        <v>31.304000000000002</v>
      </c>
      <c r="I326" s="21">
        <f t="shared" si="145"/>
        <v>32.556160000000006</v>
      </c>
    </row>
    <row r="327" spans="1:9" ht="15.75">
      <c r="A327" s="19" t="s">
        <v>130</v>
      </c>
      <c r="B327" s="54">
        <v>312</v>
      </c>
      <c r="C327" s="20" t="s">
        <v>17</v>
      </c>
      <c r="D327" s="20" t="s">
        <v>140</v>
      </c>
      <c r="E327" s="18" t="s">
        <v>263</v>
      </c>
      <c r="F327" s="18" t="s">
        <v>131</v>
      </c>
      <c r="G327" s="21">
        <v>30.1</v>
      </c>
      <c r="H327" s="21">
        <f>G327*1.04</f>
        <v>31.304000000000002</v>
      </c>
      <c r="I327" s="21">
        <f>H327*1.04</f>
        <v>32.556160000000006</v>
      </c>
    </row>
    <row r="328" spans="1:9" ht="31.5">
      <c r="A328" s="9" t="s">
        <v>301</v>
      </c>
      <c r="B328" s="52">
        <v>312</v>
      </c>
      <c r="C328" s="11" t="s">
        <v>17</v>
      </c>
      <c r="D328" s="11" t="s">
        <v>140</v>
      </c>
      <c r="E328" s="10" t="s">
        <v>302</v>
      </c>
      <c r="F328" s="10"/>
      <c r="G328" s="17">
        <f>G329</f>
        <v>5</v>
      </c>
      <c r="H328" s="17">
        <f t="shared" ref="H328:I330" si="146">H329</f>
        <v>5.2</v>
      </c>
      <c r="I328" s="17">
        <f t="shared" si="146"/>
        <v>5.4080000000000004</v>
      </c>
    </row>
    <row r="329" spans="1:9" ht="31.5">
      <c r="A329" s="60" t="s">
        <v>303</v>
      </c>
      <c r="B329" s="52">
        <v>312</v>
      </c>
      <c r="C329" s="11" t="s">
        <v>17</v>
      </c>
      <c r="D329" s="11" t="s">
        <v>140</v>
      </c>
      <c r="E329" s="10" t="s">
        <v>304</v>
      </c>
      <c r="F329" s="10"/>
      <c r="G329" s="17">
        <f>G330</f>
        <v>5</v>
      </c>
      <c r="H329" s="17">
        <f t="shared" si="146"/>
        <v>5.2</v>
      </c>
      <c r="I329" s="17">
        <f t="shared" si="146"/>
        <v>5.4080000000000004</v>
      </c>
    </row>
    <row r="330" spans="1:9" ht="31.5">
      <c r="A330" s="19" t="s">
        <v>83</v>
      </c>
      <c r="B330" s="54">
        <v>312</v>
      </c>
      <c r="C330" s="20" t="s">
        <v>17</v>
      </c>
      <c r="D330" s="20" t="s">
        <v>140</v>
      </c>
      <c r="E330" s="18" t="s">
        <v>304</v>
      </c>
      <c r="F330" s="18" t="s">
        <v>84</v>
      </c>
      <c r="G330" s="21">
        <f>G331</f>
        <v>5</v>
      </c>
      <c r="H330" s="21">
        <f t="shared" si="146"/>
        <v>5.2</v>
      </c>
      <c r="I330" s="21">
        <f t="shared" si="146"/>
        <v>5.4080000000000004</v>
      </c>
    </row>
    <row r="331" spans="1:9" ht="31.5">
      <c r="A331" s="19" t="s">
        <v>85</v>
      </c>
      <c r="B331" s="54">
        <v>312</v>
      </c>
      <c r="C331" s="20" t="s">
        <v>17</v>
      </c>
      <c r="D331" s="20" t="s">
        <v>140</v>
      </c>
      <c r="E331" s="18" t="s">
        <v>304</v>
      </c>
      <c r="F331" s="18" t="s">
        <v>86</v>
      </c>
      <c r="G331" s="21">
        <v>5</v>
      </c>
      <c r="H331" s="21">
        <f>G331*1.04</f>
        <v>5.2</v>
      </c>
      <c r="I331" s="21">
        <f>H331*1.04</f>
        <v>5.4080000000000004</v>
      </c>
    </row>
    <row r="332" spans="1:9" ht="31.5">
      <c r="A332" s="9" t="s">
        <v>305</v>
      </c>
      <c r="B332" s="52">
        <v>312</v>
      </c>
      <c r="C332" s="11" t="s">
        <v>17</v>
      </c>
      <c r="D332" s="11" t="s">
        <v>140</v>
      </c>
      <c r="E332" s="10" t="s">
        <v>306</v>
      </c>
      <c r="F332" s="10"/>
      <c r="G332" s="17">
        <f>G333+G342</f>
        <v>3961.3</v>
      </c>
      <c r="H332" s="17">
        <f t="shared" ref="H332:I332" si="147">H333+H342</f>
        <v>4119.7519999999995</v>
      </c>
      <c r="I332" s="17">
        <f t="shared" si="147"/>
        <v>4284.5420800000002</v>
      </c>
    </row>
    <row r="333" spans="1:9" ht="31.5">
      <c r="A333" s="9" t="s">
        <v>307</v>
      </c>
      <c r="B333" s="52">
        <v>312</v>
      </c>
      <c r="C333" s="11" t="s">
        <v>17</v>
      </c>
      <c r="D333" s="11" t="s">
        <v>140</v>
      </c>
      <c r="E333" s="10" t="s">
        <v>308</v>
      </c>
      <c r="F333" s="10"/>
      <c r="G333" s="17">
        <f>G334+G339</f>
        <v>3411.3</v>
      </c>
      <c r="H333" s="17">
        <f t="shared" ref="H333:I333" si="148">H334+H339</f>
        <v>3547.7519999999995</v>
      </c>
      <c r="I333" s="17">
        <f t="shared" si="148"/>
        <v>3689.6620800000001</v>
      </c>
    </row>
    <row r="334" spans="1:9" ht="47.25">
      <c r="A334" s="9" t="s">
        <v>309</v>
      </c>
      <c r="B334" s="52">
        <v>312</v>
      </c>
      <c r="C334" s="11" t="s">
        <v>17</v>
      </c>
      <c r="D334" s="11" t="s">
        <v>140</v>
      </c>
      <c r="E334" s="10" t="s">
        <v>310</v>
      </c>
      <c r="F334" s="10"/>
      <c r="G334" s="17">
        <f>G335+G337</f>
        <v>2446.1</v>
      </c>
      <c r="H334" s="17">
        <f t="shared" ref="H334:I334" si="149">H335+H337</f>
        <v>2543.9439999999995</v>
      </c>
      <c r="I334" s="17">
        <f t="shared" si="149"/>
        <v>2645.7017599999999</v>
      </c>
    </row>
    <row r="335" spans="1:9" ht="31.5">
      <c r="A335" s="19" t="s">
        <v>83</v>
      </c>
      <c r="B335" s="54">
        <v>312</v>
      </c>
      <c r="C335" s="20" t="s">
        <v>17</v>
      </c>
      <c r="D335" s="20" t="s">
        <v>140</v>
      </c>
      <c r="E335" s="18" t="s">
        <v>310</v>
      </c>
      <c r="F335" s="18" t="s">
        <v>84</v>
      </c>
      <c r="G335" s="21">
        <f>G336</f>
        <v>2286.6999999999998</v>
      </c>
      <c r="H335" s="21">
        <f t="shared" ref="H335:I335" si="150">H336</f>
        <v>2378.1679999999997</v>
      </c>
      <c r="I335" s="21">
        <f t="shared" si="150"/>
        <v>2473.2947199999999</v>
      </c>
    </row>
    <row r="336" spans="1:9" ht="31.5">
      <c r="A336" s="19" t="s">
        <v>85</v>
      </c>
      <c r="B336" s="54">
        <v>312</v>
      </c>
      <c r="C336" s="20" t="s">
        <v>17</v>
      </c>
      <c r="D336" s="20" t="s">
        <v>140</v>
      </c>
      <c r="E336" s="18" t="s">
        <v>310</v>
      </c>
      <c r="F336" s="18" t="s">
        <v>86</v>
      </c>
      <c r="G336" s="21">
        <v>2286.6999999999998</v>
      </c>
      <c r="H336" s="21">
        <f>G336*1.04</f>
        <v>2378.1679999999997</v>
      </c>
      <c r="I336" s="21">
        <f>H336*1.04</f>
        <v>2473.2947199999999</v>
      </c>
    </row>
    <row r="337" spans="1:9" ht="15.75">
      <c r="A337" s="19" t="s">
        <v>61</v>
      </c>
      <c r="B337" s="54">
        <v>312</v>
      </c>
      <c r="C337" s="20" t="s">
        <v>17</v>
      </c>
      <c r="D337" s="20" t="s">
        <v>140</v>
      </c>
      <c r="E337" s="18" t="s">
        <v>310</v>
      </c>
      <c r="F337" s="18" t="s">
        <v>62</v>
      </c>
      <c r="G337" s="21">
        <f>G338</f>
        <v>159.4</v>
      </c>
      <c r="H337" s="21">
        <f t="shared" ref="H337:I337" si="151">H338</f>
        <v>165.77600000000001</v>
      </c>
      <c r="I337" s="21">
        <f t="shared" si="151"/>
        <v>172.40704000000002</v>
      </c>
    </row>
    <row r="338" spans="1:9" ht="15.75">
      <c r="A338" s="19" t="s">
        <v>130</v>
      </c>
      <c r="B338" s="54">
        <v>312</v>
      </c>
      <c r="C338" s="20" t="s">
        <v>17</v>
      </c>
      <c r="D338" s="20" t="s">
        <v>140</v>
      </c>
      <c r="E338" s="18" t="s">
        <v>310</v>
      </c>
      <c r="F338" s="18" t="s">
        <v>131</v>
      </c>
      <c r="G338" s="21">
        <v>159.4</v>
      </c>
      <c r="H338" s="21">
        <f>G338*1.04</f>
        <v>165.77600000000001</v>
      </c>
      <c r="I338" s="21">
        <f>H338*1.04</f>
        <v>172.40704000000002</v>
      </c>
    </row>
    <row r="339" spans="1:9" ht="63">
      <c r="A339" s="9" t="s">
        <v>311</v>
      </c>
      <c r="B339" s="52">
        <v>312</v>
      </c>
      <c r="C339" s="11" t="s">
        <v>17</v>
      </c>
      <c r="D339" s="11" t="s">
        <v>140</v>
      </c>
      <c r="E339" s="10" t="s">
        <v>312</v>
      </c>
      <c r="F339" s="10"/>
      <c r="G339" s="17">
        <f>G340</f>
        <v>965.2</v>
      </c>
      <c r="H339" s="17">
        <f t="shared" ref="H339:I340" si="152">H340</f>
        <v>1003.8080000000001</v>
      </c>
      <c r="I339" s="17">
        <f t="shared" si="152"/>
        <v>1043.9603200000001</v>
      </c>
    </row>
    <row r="340" spans="1:9" ht="31.5">
      <c r="A340" s="19" t="s">
        <v>83</v>
      </c>
      <c r="B340" s="54">
        <v>312</v>
      </c>
      <c r="C340" s="20" t="s">
        <v>17</v>
      </c>
      <c r="D340" s="20" t="s">
        <v>140</v>
      </c>
      <c r="E340" s="18" t="s">
        <v>312</v>
      </c>
      <c r="F340" s="18" t="s">
        <v>84</v>
      </c>
      <c r="G340" s="21">
        <f>G341</f>
        <v>965.2</v>
      </c>
      <c r="H340" s="21">
        <f t="shared" si="152"/>
        <v>1003.8080000000001</v>
      </c>
      <c r="I340" s="21">
        <f t="shared" si="152"/>
        <v>1043.9603200000001</v>
      </c>
    </row>
    <row r="341" spans="1:9" ht="31.5">
      <c r="A341" s="19" t="s">
        <v>85</v>
      </c>
      <c r="B341" s="54">
        <v>312</v>
      </c>
      <c r="C341" s="20" t="s">
        <v>17</v>
      </c>
      <c r="D341" s="20" t="s">
        <v>140</v>
      </c>
      <c r="E341" s="18" t="s">
        <v>312</v>
      </c>
      <c r="F341" s="18" t="s">
        <v>86</v>
      </c>
      <c r="G341" s="21">
        <v>965.2</v>
      </c>
      <c r="H341" s="21">
        <f>G341*1.04</f>
        <v>1003.8080000000001</v>
      </c>
      <c r="I341" s="21">
        <f>H341*1.04</f>
        <v>1043.9603200000001</v>
      </c>
    </row>
    <row r="342" spans="1:9" ht="31.5">
      <c r="A342" s="9" t="s">
        <v>313</v>
      </c>
      <c r="B342" s="52">
        <v>312</v>
      </c>
      <c r="C342" s="11" t="s">
        <v>17</v>
      </c>
      <c r="D342" s="11" t="s">
        <v>140</v>
      </c>
      <c r="E342" s="10" t="s">
        <v>314</v>
      </c>
      <c r="F342" s="10"/>
      <c r="G342" s="17">
        <f>+G346+G343</f>
        <v>550</v>
      </c>
      <c r="H342" s="17">
        <f t="shared" ref="H342:I342" si="153">+H346+H343</f>
        <v>572</v>
      </c>
      <c r="I342" s="17">
        <f t="shared" si="153"/>
        <v>594.88</v>
      </c>
    </row>
    <row r="343" spans="1:9" ht="31.5">
      <c r="A343" s="9" t="s">
        <v>315</v>
      </c>
      <c r="B343" s="52">
        <v>312</v>
      </c>
      <c r="C343" s="11" t="s">
        <v>17</v>
      </c>
      <c r="D343" s="11" t="s">
        <v>140</v>
      </c>
      <c r="E343" s="10" t="s">
        <v>316</v>
      </c>
      <c r="F343" s="10"/>
      <c r="G343" s="17">
        <f>G344</f>
        <v>425</v>
      </c>
      <c r="H343" s="17">
        <f t="shared" ref="H343:I344" si="154">H344</f>
        <v>442</v>
      </c>
      <c r="I343" s="17">
        <f t="shared" si="154"/>
        <v>459.68</v>
      </c>
    </row>
    <row r="344" spans="1:9" ht="31.5">
      <c r="A344" s="19" t="s">
        <v>83</v>
      </c>
      <c r="B344" s="54">
        <v>312</v>
      </c>
      <c r="C344" s="20" t="s">
        <v>17</v>
      </c>
      <c r="D344" s="20" t="s">
        <v>140</v>
      </c>
      <c r="E344" s="18" t="s">
        <v>316</v>
      </c>
      <c r="F344" s="18" t="s">
        <v>84</v>
      </c>
      <c r="G344" s="21">
        <f>G345</f>
        <v>425</v>
      </c>
      <c r="H344" s="21">
        <f t="shared" si="154"/>
        <v>442</v>
      </c>
      <c r="I344" s="21">
        <f t="shared" si="154"/>
        <v>459.68</v>
      </c>
    </row>
    <row r="345" spans="1:9" ht="31.5">
      <c r="A345" s="19" t="s">
        <v>85</v>
      </c>
      <c r="B345" s="54">
        <v>312</v>
      </c>
      <c r="C345" s="20" t="s">
        <v>17</v>
      </c>
      <c r="D345" s="20" t="s">
        <v>140</v>
      </c>
      <c r="E345" s="18" t="s">
        <v>316</v>
      </c>
      <c r="F345" s="18" t="s">
        <v>86</v>
      </c>
      <c r="G345" s="21">
        <v>425</v>
      </c>
      <c r="H345" s="21">
        <f>G345*1.04</f>
        <v>442</v>
      </c>
      <c r="I345" s="21">
        <f>H345*1.04</f>
        <v>459.68</v>
      </c>
    </row>
    <row r="346" spans="1:9" ht="31.5">
      <c r="A346" s="9" t="s">
        <v>317</v>
      </c>
      <c r="B346" s="52">
        <v>312</v>
      </c>
      <c r="C346" s="11" t="s">
        <v>17</v>
      </c>
      <c r="D346" s="11" t="s">
        <v>140</v>
      </c>
      <c r="E346" s="10" t="s">
        <v>318</v>
      </c>
      <c r="F346" s="10"/>
      <c r="G346" s="17">
        <f>G347</f>
        <v>125</v>
      </c>
      <c r="H346" s="17">
        <f t="shared" ref="H346:I347" si="155">H347</f>
        <v>130</v>
      </c>
      <c r="I346" s="17">
        <f t="shared" si="155"/>
        <v>135.20000000000002</v>
      </c>
    </row>
    <row r="347" spans="1:9" ht="31.5">
      <c r="A347" s="19" t="s">
        <v>83</v>
      </c>
      <c r="B347" s="54">
        <v>312</v>
      </c>
      <c r="C347" s="20" t="s">
        <v>17</v>
      </c>
      <c r="D347" s="20" t="s">
        <v>140</v>
      </c>
      <c r="E347" s="18" t="s">
        <v>318</v>
      </c>
      <c r="F347" s="18" t="s">
        <v>84</v>
      </c>
      <c r="G347" s="21">
        <f>G348</f>
        <v>125</v>
      </c>
      <c r="H347" s="21">
        <f t="shared" si="155"/>
        <v>130</v>
      </c>
      <c r="I347" s="21">
        <f t="shared" si="155"/>
        <v>135.20000000000002</v>
      </c>
    </row>
    <row r="348" spans="1:9" ht="31.5">
      <c r="A348" s="19" t="s">
        <v>85</v>
      </c>
      <c r="B348" s="54">
        <v>312</v>
      </c>
      <c r="C348" s="20" t="s">
        <v>17</v>
      </c>
      <c r="D348" s="20" t="s">
        <v>140</v>
      </c>
      <c r="E348" s="18" t="s">
        <v>318</v>
      </c>
      <c r="F348" s="18" t="s">
        <v>86</v>
      </c>
      <c r="G348" s="21">
        <v>125</v>
      </c>
      <c r="H348" s="21">
        <f>G348*1.04</f>
        <v>130</v>
      </c>
      <c r="I348" s="21">
        <f>H348*1.04</f>
        <v>135.20000000000002</v>
      </c>
    </row>
    <row r="349" spans="1:9" ht="31.5">
      <c r="A349" s="9" t="s">
        <v>319</v>
      </c>
      <c r="B349" s="52">
        <v>312</v>
      </c>
      <c r="C349" s="11" t="s">
        <v>17</v>
      </c>
      <c r="D349" s="11" t="s">
        <v>140</v>
      </c>
      <c r="E349" s="10" t="s">
        <v>320</v>
      </c>
      <c r="F349" s="10"/>
      <c r="G349" s="17">
        <f>G350</f>
        <v>414.2</v>
      </c>
      <c r="H349" s="17">
        <f t="shared" ref="H349:I350" si="156">H350</f>
        <v>430.76799999999997</v>
      </c>
      <c r="I349" s="17">
        <f t="shared" si="156"/>
        <v>447.99871999999999</v>
      </c>
    </row>
    <row r="350" spans="1:9" ht="15.75">
      <c r="A350" s="9" t="s">
        <v>321</v>
      </c>
      <c r="B350" s="52">
        <v>312</v>
      </c>
      <c r="C350" s="11" t="s">
        <v>17</v>
      </c>
      <c r="D350" s="11" t="s">
        <v>140</v>
      </c>
      <c r="E350" s="10" t="s">
        <v>322</v>
      </c>
      <c r="F350" s="10"/>
      <c r="G350" s="17">
        <f>G351</f>
        <v>414.2</v>
      </c>
      <c r="H350" s="17">
        <f t="shared" si="156"/>
        <v>430.76799999999997</v>
      </c>
      <c r="I350" s="17">
        <f t="shared" si="156"/>
        <v>447.99871999999999</v>
      </c>
    </row>
    <row r="351" spans="1:9" ht="31.5">
      <c r="A351" s="9" t="s">
        <v>323</v>
      </c>
      <c r="B351" s="52">
        <v>312</v>
      </c>
      <c r="C351" s="11" t="s">
        <v>17</v>
      </c>
      <c r="D351" s="11" t="s">
        <v>140</v>
      </c>
      <c r="E351" s="10" t="s">
        <v>324</v>
      </c>
      <c r="F351" s="10"/>
      <c r="G351" s="17">
        <f>G354+G352</f>
        <v>414.2</v>
      </c>
      <c r="H351" s="17">
        <f t="shared" ref="H351:I351" si="157">H354+H352</f>
        <v>430.76799999999997</v>
      </c>
      <c r="I351" s="17">
        <f t="shared" si="157"/>
        <v>447.99871999999999</v>
      </c>
    </row>
    <row r="352" spans="1:9" ht="31.5">
      <c r="A352" s="19" t="s">
        <v>83</v>
      </c>
      <c r="B352" s="54">
        <v>312</v>
      </c>
      <c r="C352" s="20" t="s">
        <v>17</v>
      </c>
      <c r="D352" s="20" t="s">
        <v>140</v>
      </c>
      <c r="E352" s="18" t="s">
        <v>324</v>
      </c>
      <c r="F352" s="18" t="s">
        <v>84</v>
      </c>
      <c r="G352" s="21">
        <f>G353</f>
        <v>20.2</v>
      </c>
      <c r="H352" s="21">
        <f t="shared" ref="H352:I352" si="158">H353</f>
        <v>21.007999999999999</v>
      </c>
      <c r="I352" s="21">
        <f t="shared" si="158"/>
        <v>21.848320000000001</v>
      </c>
    </row>
    <row r="353" spans="1:9" ht="31.5">
      <c r="A353" s="19" t="s">
        <v>85</v>
      </c>
      <c r="B353" s="54">
        <v>312</v>
      </c>
      <c r="C353" s="20" t="s">
        <v>17</v>
      </c>
      <c r="D353" s="20" t="s">
        <v>140</v>
      </c>
      <c r="E353" s="18" t="s">
        <v>324</v>
      </c>
      <c r="F353" s="18" t="s">
        <v>86</v>
      </c>
      <c r="G353" s="21">
        <v>20.2</v>
      </c>
      <c r="H353" s="21">
        <f>G353*1.04</f>
        <v>21.007999999999999</v>
      </c>
      <c r="I353" s="21">
        <f>H353*1.04</f>
        <v>21.848320000000001</v>
      </c>
    </row>
    <row r="354" spans="1:9" ht="15.75">
      <c r="A354" s="19" t="s">
        <v>61</v>
      </c>
      <c r="B354" s="54">
        <v>312</v>
      </c>
      <c r="C354" s="20" t="s">
        <v>17</v>
      </c>
      <c r="D354" s="20" t="s">
        <v>140</v>
      </c>
      <c r="E354" s="18" t="s">
        <v>324</v>
      </c>
      <c r="F354" s="18" t="s">
        <v>62</v>
      </c>
      <c r="G354" s="21">
        <f>G356+G355</f>
        <v>394</v>
      </c>
      <c r="H354" s="21">
        <f t="shared" ref="H354:I354" si="159">H356+H355</f>
        <v>409.76</v>
      </c>
      <c r="I354" s="21">
        <f t="shared" si="159"/>
        <v>426.15039999999999</v>
      </c>
    </row>
    <row r="355" spans="1:9" ht="47.25">
      <c r="A355" s="19" t="s">
        <v>325</v>
      </c>
      <c r="B355" s="54">
        <v>312</v>
      </c>
      <c r="C355" s="20" t="s">
        <v>17</v>
      </c>
      <c r="D355" s="20" t="s">
        <v>140</v>
      </c>
      <c r="E355" s="18" t="s">
        <v>324</v>
      </c>
      <c r="F355" s="18" t="s">
        <v>64</v>
      </c>
      <c r="G355" s="21">
        <v>64</v>
      </c>
      <c r="H355" s="21">
        <f>G355*1.04</f>
        <v>66.56</v>
      </c>
      <c r="I355" s="21">
        <f>H355*1.04</f>
        <v>69.222400000000007</v>
      </c>
    </row>
    <row r="356" spans="1:9" ht="15.75">
      <c r="A356" s="19" t="s">
        <v>130</v>
      </c>
      <c r="B356" s="18" t="s">
        <v>237</v>
      </c>
      <c r="C356" s="20" t="s">
        <v>17</v>
      </c>
      <c r="D356" s="20" t="s">
        <v>140</v>
      </c>
      <c r="E356" s="18" t="s">
        <v>324</v>
      </c>
      <c r="F356" s="18" t="s">
        <v>131</v>
      </c>
      <c r="G356" s="21">
        <v>330</v>
      </c>
      <c r="H356" s="21">
        <f>G356*1.04</f>
        <v>343.2</v>
      </c>
      <c r="I356" s="21">
        <f>H356*1.04</f>
        <v>356.928</v>
      </c>
    </row>
    <row r="357" spans="1:9" ht="15.75">
      <c r="A357" s="9" t="s">
        <v>326</v>
      </c>
      <c r="B357" s="14" t="s">
        <v>237</v>
      </c>
      <c r="C357" s="15" t="s">
        <v>52</v>
      </c>
      <c r="D357" s="15"/>
      <c r="E357" s="18"/>
      <c r="F357" s="18"/>
      <c r="G357" s="17">
        <f t="shared" ref="G357:I366" si="160">G358</f>
        <v>461.9</v>
      </c>
      <c r="H357" s="17">
        <f t="shared" si="160"/>
        <v>480.37600000000003</v>
      </c>
      <c r="I357" s="17">
        <f t="shared" si="160"/>
        <v>499.59104000000002</v>
      </c>
    </row>
    <row r="358" spans="1:9" ht="31.5">
      <c r="A358" s="9" t="s">
        <v>327</v>
      </c>
      <c r="B358" s="10" t="s">
        <v>237</v>
      </c>
      <c r="C358" s="11" t="s">
        <v>52</v>
      </c>
      <c r="D358" s="11" t="s">
        <v>93</v>
      </c>
      <c r="E358" s="18"/>
      <c r="F358" s="18"/>
      <c r="G358" s="17">
        <f>G363+G359</f>
        <v>461.9</v>
      </c>
      <c r="H358" s="17">
        <f t="shared" ref="H358:I358" si="161">H363+H359</f>
        <v>480.37600000000003</v>
      </c>
      <c r="I358" s="17">
        <f t="shared" si="161"/>
        <v>499.59104000000002</v>
      </c>
    </row>
    <row r="359" spans="1:9" ht="63">
      <c r="A359" s="9" t="s">
        <v>328</v>
      </c>
      <c r="B359" s="10" t="s">
        <v>237</v>
      </c>
      <c r="C359" s="11" t="s">
        <v>52</v>
      </c>
      <c r="D359" s="11" t="s">
        <v>93</v>
      </c>
      <c r="E359" s="10" t="s">
        <v>329</v>
      </c>
      <c r="F359" s="10"/>
      <c r="G359" s="17">
        <f t="shared" si="160"/>
        <v>98.7</v>
      </c>
      <c r="H359" s="17">
        <f t="shared" si="160"/>
        <v>102.64800000000001</v>
      </c>
      <c r="I359" s="17">
        <f t="shared" si="160"/>
        <v>106.75392000000001</v>
      </c>
    </row>
    <row r="360" spans="1:9" ht="47.25">
      <c r="A360" s="9" t="s">
        <v>330</v>
      </c>
      <c r="B360" s="10" t="s">
        <v>237</v>
      </c>
      <c r="C360" s="11" t="s">
        <v>52</v>
      </c>
      <c r="D360" s="11" t="s">
        <v>93</v>
      </c>
      <c r="E360" s="10" t="s">
        <v>331</v>
      </c>
      <c r="F360" s="10"/>
      <c r="G360" s="17">
        <f t="shared" si="160"/>
        <v>98.7</v>
      </c>
      <c r="H360" s="17">
        <f t="shared" si="160"/>
        <v>102.64800000000001</v>
      </c>
      <c r="I360" s="17">
        <f t="shared" si="160"/>
        <v>106.75392000000001</v>
      </c>
    </row>
    <row r="361" spans="1:9" ht="31.5">
      <c r="A361" s="19" t="s">
        <v>332</v>
      </c>
      <c r="B361" s="18" t="s">
        <v>237</v>
      </c>
      <c r="C361" s="20" t="s">
        <v>52</v>
      </c>
      <c r="D361" s="20" t="s">
        <v>93</v>
      </c>
      <c r="E361" s="18" t="s">
        <v>331</v>
      </c>
      <c r="F361" s="18" t="s">
        <v>84</v>
      </c>
      <c r="G361" s="21">
        <f t="shared" si="160"/>
        <v>98.7</v>
      </c>
      <c r="H361" s="21">
        <f t="shared" si="160"/>
        <v>102.64800000000001</v>
      </c>
      <c r="I361" s="21">
        <f t="shared" si="160"/>
        <v>106.75392000000001</v>
      </c>
    </row>
    <row r="362" spans="1:9" ht="31.5">
      <c r="A362" s="19" t="s">
        <v>85</v>
      </c>
      <c r="B362" s="18" t="s">
        <v>237</v>
      </c>
      <c r="C362" s="20" t="s">
        <v>52</v>
      </c>
      <c r="D362" s="20" t="s">
        <v>93</v>
      </c>
      <c r="E362" s="18" t="s">
        <v>331</v>
      </c>
      <c r="F362" s="18" t="s">
        <v>86</v>
      </c>
      <c r="G362" s="21">
        <v>98.7</v>
      </c>
      <c r="H362" s="21">
        <f>G362*1.04</f>
        <v>102.64800000000001</v>
      </c>
      <c r="I362" s="21">
        <f>H362*1.04</f>
        <v>106.75392000000001</v>
      </c>
    </row>
    <row r="363" spans="1:9" ht="31.5">
      <c r="A363" s="9" t="s">
        <v>319</v>
      </c>
      <c r="B363" s="10" t="s">
        <v>237</v>
      </c>
      <c r="C363" s="11" t="s">
        <v>52</v>
      </c>
      <c r="D363" s="11" t="s">
        <v>93</v>
      </c>
      <c r="E363" s="14" t="s">
        <v>320</v>
      </c>
      <c r="F363" s="18"/>
      <c r="G363" s="17">
        <f t="shared" si="160"/>
        <v>363.2</v>
      </c>
      <c r="H363" s="17">
        <f t="shared" si="160"/>
        <v>377.72800000000001</v>
      </c>
      <c r="I363" s="17">
        <f t="shared" si="160"/>
        <v>392.83712000000003</v>
      </c>
    </row>
    <row r="364" spans="1:9" ht="31.5">
      <c r="A364" s="9" t="s">
        <v>333</v>
      </c>
      <c r="B364" s="10" t="s">
        <v>237</v>
      </c>
      <c r="C364" s="11" t="s">
        <v>52</v>
      </c>
      <c r="D364" s="11" t="s">
        <v>93</v>
      </c>
      <c r="E364" s="10" t="s">
        <v>334</v>
      </c>
      <c r="F364" s="18"/>
      <c r="G364" s="17">
        <f>G365</f>
        <v>363.2</v>
      </c>
      <c r="H364" s="17">
        <f t="shared" si="160"/>
        <v>377.72800000000001</v>
      </c>
      <c r="I364" s="17">
        <f t="shared" si="160"/>
        <v>392.83712000000003</v>
      </c>
    </row>
    <row r="365" spans="1:9" ht="47.25">
      <c r="A365" s="9" t="s">
        <v>335</v>
      </c>
      <c r="B365" s="10" t="s">
        <v>237</v>
      </c>
      <c r="C365" s="11" t="s">
        <v>52</v>
      </c>
      <c r="D365" s="11" t="s">
        <v>93</v>
      </c>
      <c r="E365" s="14" t="s">
        <v>336</v>
      </c>
      <c r="F365" s="18"/>
      <c r="G365" s="17">
        <f t="shared" si="160"/>
        <v>363.2</v>
      </c>
      <c r="H365" s="17">
        <f t="shared" si="160"/>
        <v>377.72800000000001</v>
      </c>
      <c r="I365" s="17">
        <f t="shared" si="160"/>
        <v>392.83712000000003</v>
      </c>
    </row>
    <row r="366" spans="1:9" ht="31.5">
      <c r="A366" s="19" t="s">
        <v>83</v>
      </c>
      <c r="B366" s="18" t="s">
        <v>237</v>
      </c>
      <c r="C366" s="20" t="s">
        <v>52</v>
      </c>
      <c r="D366" s="20" t="s">
        <v>93</v>
      </c>
      <c r="E366" s="18" t="s">
        <v>336</v>
      </c>
      <c r="F366" s="18" t="s">
        <v>84</v>
      </c>
      <c r="G366" s="21">
        <f t="shared" si="160"/>
        <v>363.2</v>
      </c>
      <c r="H366" s="21">
        <f t="shared" si="160"/>
        <v>377.72800000000001</v>
      </c>
      <c r="I366" s="21">
        <f t="shared" si="160"/>
        <v>392.83712000000003</v>
      </c>
    </row>
    <row r="367" spans="1:9" ht="31.5">
      <c r="A367" s="19" t="s">
        <v>85</v>
      </c>
      <c r="B367" s="18" t="s">
        <v>237</v>
      </c>
      <c r="C367" s="20" t="s">
        <v>52</v>
      </c>
      <c r="D367" s="20" t="s">
        <v>93</v>
      </c>
      <c r="E367" s="18" t="s">
        <v>336</v>
      </c>
      <c r="F367" s="18" t="s">
        <v>86</v>
      </c>
      <c r="G367" s="21">
        <v>363.2</v>
      </c>
      <c r="H367" s="21">
        <f>G367*1.04</f>
        <v>377.72800000000001</v>
      </c>
      <c r="I367" s="21">
        <f>H367*1.04</f>
        <v>392.83712000000003</v>
      </c>
    </row>
    <row r="368" spans="1:9" ht="15.75">
      <c r="A368" s="9" t="s">
        <v>171</v>
      </c>
      <c r="B368" s="10" t="s">
        <v>237</v>
      </c>
      <c r="C368" s="11" t="s">
        <v>96</v>
      </c>
      <c r="D368" s="11"/>
      <c r="E368" s="18"/>
      <c r="F368" s="18"/>
      <c r="G368" s="17">
        <f>+G379+G370+G374+G387</f>
        <v>23584.600000000002</v>
      </c>
      <c r="H368" s="17">
        <f t="shared" ref="H368:I368" si="162">+H379+H370+H374+H387</f>
        <v>24527.984000000004</v>
      </c>
      <c r="I368" s="17">
        <f t="shared" si="162"/>
        <v>25509.103360000005</v>
      </c>
    </row>
    <row r="369" spans="1:9" ht="15.75">
      <c r="A369" s="9" t="s">
        <v>337</v>
      </c>
      <c r="B369" s="10" t="s">
        <v>237</v>
      </c>
      <c r="C369" s="11" t="s">
        <v>96</v>
      </c>
      <c r="D369" s="11" t="s">
        <v>281</v>
      </c>
      <c r="E369" s="18"/>
      <c r="F369" s="18"/>
      <c r="G369" s="17">
        <f>G370</f>
        <v>30</v>
      </c>
      <c r="H369" s="17">
        <f t="shared" ref="H369:I372" si="163">H370</f>
        <v>31.200000000000003</v>
      </c>
      <c r="I369" s="17">
        <f t="shared" si="163"/>
        <v>32.448000000000008</v>
      </c>
    </row>
    <row r="370" spans="1:9" ht="31.5">
      <c r="A370" s="9" t="s">
        <v>338</v>
      </c>
      <c r="B370" s="10" t="s">
        <v>237</v>
      </c>
      <c r="C370" s="11" t="s">
        <v>96</v>
      </c>
      <c r="D370" s="11" t="s">
        <v>281</v>
      </c>
      <c r="E370" s="10" t="s">
        <v>339</v>
      </c>
      <c r="F370" s="18"/>
      <c r="G370" s="17">
        <f>G371</f>
        <v>30</v>
      </c>
      <c r="H370" s="17">
        <f t="shared" si="163"/>
        <v>31.200000000000003</v>
      </c>
      <c r="I370" s="17">
        <f t="shared" si="163"/>
        <v>32.448000000000008</v>
      </c>
    </row>
    <row r="371" spans="1:9" ht="31.5">
      <c r="A371" s="9" t="s">
        <v>340</v>
      </c>
      <c r="B371" s="10" t="s">
        <v>237</v>
      </c>
      <c r="C371" s="11" t="s">
        <v>96</v>
      </c>
      <c r="D371" s="11" t="s">
        <v>281</v>
      </c>
      <c r="E371" s="10" t="s">
        <v>341</v>
      </c>
      <c r="F371" s="18"/>
      <c r="G371" s="17">
        <f>G372</f>
        <v>30</v>
      </c>
      <c r="H371" s="17">
        <f t="shared" si="163"/>
        <v>31.200000000000003</v>
      </c>
      <c r="I371" s="17">
        <f t="shared" si="163"/>
        <v>32.448000000000008</v>
      </c>
    </row>
    <row r="372" spans="1:9" ht="15.75">
      <c r="A372" s="19" t="s">
        <v>61</v>
      </c>
      <c r="B372" s="18" t="s">
        <v>237</v>
      </c>
      <c r="C372" s="20" t="s">
        <v>96</v>
      </c>
      <c r="D372" s="20" t="s">
        <v>281</v>
      </c>
      <c r="E372" s="18" t="s">
        <v>341</v>
      </c>
      <c r="F372" s="18" t="s">
        <v>62</v>
      </c>
      <c r="G372" s="21">
        <f>G373</f>
        <v>30</v>
      </c>
      <c r="H372" s="21">
        <f t="shared" si="163"/>
        <v>31.200000000000003</v>
      </c>
      <c r="I372" s="21">
        <f t="shared" si="163"/>
        <v>32.448000000000008</v>
      </c>
    </row>
    <row r="373" spans="1:9" ht="47.25">
      <c r="A373" s="19" t="s">
        <v>325</v>
      </c>
      <c r="B373" s="18" t="s">
        <v>237</v>
      </c>
      <c r="C373" s="20" t="s">
        <v>96</v>
      </c>
      <c r="D373" s="20" t="s">
        <v>281</v>
      </c>
      <c r="E373" s="18" t="s">
        <v>341</v>
      </c>
      <c r="F373" s="18" t="s">
        <v>64</v>
      </c>
      <c r="G373" s="21">
        <v>30</v>
      </c>
      <c r="H373" s="21">
        <f>G373*1.04</f>
        <v>31.200000000000003</v>
      </c>
      <c r="I373" s="21">
        <f>H373*1.04</f>
        <v>32.448000000000008</v>
      </c>
    </row>
    <row r="374" spans="1:9" ht="15.75">
      <c r="A374" s="9" t="s">
        <v>342</v>
      </c>
      <c r="B374" s="10" t="s">
        <v>237</v>
      </c>
      <c r="C374" s="11" t="s">
        <v>96</v>
      </c>
      <c r="D374" s="11" t="s">
        <v>343</v>
      </c>
      <c r="E374" s="10"/>
      <c r="F374" s="10"/>
      <c r="G374" s="17">
        <f>G375</f>
        <v>1774</v>
      </c>
      <c r="H374" s="17">
        <f t="shared" ref="H374:I375" si="164">H375</f>
        <v>1844.96</v>
      </c>
      <c r="I374" s="17">
        <f t="shared" si="164"/>
        <v>1918.7584000000002</v>
      </c>
    </row>
    <row r="375" spans="1:9" ht="47.25">
      <c r="A375" s="9" t="s">
        <v>344</v>
      </c>
      <c r="B375" s="10" t="s">
        <v>237</v>
      </c>
      <c r="C375" s="11" t="s">
        <v>96</v>
      </c>
      <c r="D375" s="11" t="s">
        <v>345</v>
      </c>
      <c r="E375" s="10" t="s">
        <v>346</v>
      </c>
      <c r="F375" s="10"/>
      <c r="G375" s="17">
        <f>G376</f>
        <v>1774</v>
      </c>
      <c r="H375" s="17">
        <f t="shared" si="164"/>
        <v>1844.96</v>
      </c>
      <c r="I375" s="17">
        <f t="shared" si="164"/>
        <v>1918.7584000000002</v>
      </c>
    </row>
    <row r="376" spans="1:9" ht="31.5">
      <c r="A376" s="9" t="s">
        <v>347</v>
      </c>
      <c r="B376" s="10" t="s">
        <v>237</v>
      </c>
      <c r="C376" s="11" t="s">
        <v>96</v>
      </c>
      <c r="D376" s="11" t="s">
        <v>343</v>
      </c>
      <c r="E376" s="10" t="s">
        <v>348</v>
      </c>
      <c r="F376" s="10"/>
      <c r="G376" s="17">
        <f>G378</f>
        <v>1774</v>
      </c>
      <c r="H376" s="17">
        <f t="shared" ref="H376:I376" si="165">H378</f>
        <v>1844.96</v>
      </c>
      <c r="I376" s="17">
        <f t="shared" si="165"/>
        <v>1918.7584000000002</v>
      </c>
    </row>
    <row r="377" spans="1:9" ht="31.5">
      <c r="A377" s="19" t="s">
        <v>83</v>
      </c>
      <c r="B377" s="18" t="s">
        <v>237</v>
      </c>
      <c r="C377" s="20" t="s">
        <v>96</v>
      </c>
      <c r="D377" s="20" t="s">
        <v>343</v>
      </c>
      <c r="E377" s="18" t="s">
        <v>348</v>
      </c>
      <c r="F377" s="18" t="s">
        <v>84</v>
      </c>
      <c r="G377" s="21">
        <f>G378</f>
        <v>1774</v>
      </c>
      <c r="H377" s="21">
        <f t="shared" ref="H377:I377" si="166">H378</f>
        <v>1844.96</v>
      </c>
      <c r="I377" s="21">
        <f t="shared" si="166"/>
        <v>1918.7584000000002</v>
      </c>
    </row>
    <row r="378" spans="1:9" ht="31.5">
      <c r="A378" s="19" t="s">
        <v>85</v>
      </c>
      <c r="B378" s="18" t="s">
        <v>237</v>
      </c>
      <c r="C378" s="20" t="s">
        <v>96</v>
      </c>
      <c r="D378" s="20" t="s">
        <v>343</v>
      </c>
      <c r="E378" s="18" t="s">
        <v>348</v>
      </c>
      <c r="F378" s="18" t="s">
        <v>86</v>
      </c>
      <c r="G378" s="21">
        <v>1774</v>
      </c>
      <c r="H378" s="21">
        <f>G378*1.04</f>
        <v>1844.96</v>
      </c>
      <c r="I378" s="21">
        <f>H378*1.04</f>
        <v>1918.7584000000002</v>
      </c>
    </row>
    <row r="379" spans="1:9" ht="15.75">
      <c r="A379" s="9" t="s">
        <v>172</v>
      </c>
      <c r="B379" s="10" t="s">
        <v>237</v>
      </c>
      <c r="C379" s="11" t="s">
        <v>96</v>
      </c>
      <c r="D379" s="11" t="s">
        <v>66</v>
      </c>
      <c r="E379" s="18"/>
      <c r="F379" s="18"/>
      <c r="G379" s="17">
        <f>G380</f>
        <v>17551.900000000001</v>
      </c>
      <c r="H379" s="17">
        <f t="shared" ref="H379:I379" si="167">H380</f>
        <v>18253.976000000002</v>
      </c>
      <c r="I379" s="17">
        <f t="shared" si="167"/>
        <v>18984.135040000005</v>
      </c>
    </row>
    <row r="380" spans="1:9" ht="47.25">
      <c r="A380" s="9" t="s">
        <v>173</v>
      </c>
      <c r="B380" s="10" t="s">
        <v>237</v>
      </c>
      <c r="C380" s="11" t="s">
        <v>96</v>
      </c>
      <c r="D380" s="11" t="s">
        <v>66</v>
      </c>
      <c r="E380" s="10" t="s">
        <v>174</v>
      </c>
      <c r="F380" s="10"/>
      <c r="G380" s="17">
        <f>G384+G381</f>
        <v>17551.900000000001</v>
      </c>
      <c r="H380" s="17">
        <f t="shared" ref="H380:I380" si="168">H384+H381</f>
        <v>18253.976000000002</v>
      </c>
      <c r="I380" s="17">
        <f t="shared" si="168"/>
        <v>18984.135040000005</v>
      </c>
    </row>
    <row r="381" spans="1:9" ht="47.25">
      <c r="A381" s="9" t="s">
        <v>175</v>
      </c>
      <c r="B381" s="10" t="s">
        <v>237</v>
      </c>
      <c r="C381" s="11" t="s">
        <v>96</v>
      </c>
      <c r="D381" s="11" t="s">
        <v>66</v>
      </c>
      <c r="E381" s="10" t="s">
        <v>176</v>
      </c>
      <c r="F381" s="18"/>
      <c r="G381" s="17">
        <f>G382</f>
        <v>17241.7</v>
      </c>
      <c r="H381" s="17">
        <f t="shared" ref="H381:I382" si="169">H382</f>
        <v>17931.368000000002</v>
      </c>
      <c r="I381" s="17">
        <f t="shared" si="169"/>
        <v>18648.622720000003</v>
      </c>
    </row>
    <row r="382" spans="1:9" ht="31.5">
      <c r="A382" s="19" t="s">
        <v>83</v>
      </c>
      <c r="B382" s="18" t="s">
        <v>237</v>
      </c>
      <c r="C382" s="20" t="s">
        <v>96</v>
      </c>
      <c r="D382" s="20" t="s">
        <v>66</v>
      </c>
      <c r="E382" s="18" t="s">
        <v>176</v>
      </c>
      <c r="F382" s="18" t="s">
        <v>84</v>
      </c>
      <c r="G382" s="21">
        <f>G383</f>
        <v>17241.7</v>
      </c>
      <c r="H382" s="21">
        <f t="shared" si="169"/>
        <v>17931.368000000002</v>
      </c>
      <c r="I382" s="21">
        <f t="shared" si="169"/>
        <v>18648.622720000003</v>
      </c>
    </row>
    <row r="383" spans="1:9" ht="31.5">
      <c r="A383" s="19" t="s">
        <v>85</v>
      </c>
      <c r="B383" s="18" t="s">
        <v>237</v>
      </c>
      <c r="C383" s="20" t="s">
        <v>96</v>
      </c>
      <c r="D383" s="20" t="s">
        <v>66</v>
      </c>
      <c r="E383" s="18" t="s">
        <v>176</v>
      </c>
      <c r="F383" s="18" t="s">
        <v>86</v>
      </c>
      <c r="G383" s="21">
        <v>17241.7</v>
      </c>
      <c r="H383" s="21">
        <f>G383*1.04</f>
        <v>17931.368000000002</v>
      </c>
      <c r="I383" s="21">
        <f>H383*1.04</f>
        <v>18648.622720000003</v>
      </c>
    </row>
    <row r="384" spans="1:9" ht="47.25">
      <c r="A384" s="61" t="s">
        <v>349</v>
      </c>
      <c r="B384" s="62">
        <v>312</v>
      </c>
      <c r="C384" s="63">
        <v>4</v>
      </c>
      <c r="D384" s="63">
        <v>9</v>
      </c>
      <c r="E384" s="64" t="s">
        <v>350</v>
      </c>
      <c r="F384" s="65"/>
      <c r="G384" s="17">
        <f>G385</f>
        <v>310.2</v>
      </c>
      <c r="H384" s="17">
        <f t="shared" ref="H384:I385" si="170">H385</f>
        <v>322.608</v>
      </c>
      <c r="I384" s="17">
        <f t="shared" si="170"/>
        <v>335.51231999999999</v>
      </c>
    </row>
    <row r="385" spans="1:9" ht="31.5">
      <c r="A385" s="66" t="s">
        <v>83</v>
      </c>
      <c r="B385" s="67">
        <v>312</v>
      </c>
      <c r="C385" s="68">
        <v>4</v>
      </c>
      <c r="D385" s="68">
        <v>9</v>
      </c>
      <c r="E385" s="69" t="s">
        <v>350</v>
      </c>
      <c r="F385" s="70" t="s">
        <v>84</v>
      </c>
      <c r="G385" s="21">
        <f>G386</f>
        <v>310.2</v>
      </c>
      <c r="H385" s="21">
        <f t="shared" si="170"/>
        <v>322.608</v>
      </c>
      <c r="I385" s="21">
        <f t="shared" si="170"/>
        <v>335.51231999999999</v>
      </c>
    </row>
    <row r="386" spans="1:9" ht="31.5">
      <c r="A386" s="66" t="s">
        <v>85</v>
      </c>
      <c r="B386" s="67">
        <v>312</v>
      </c>
      <c r="C386" s="68">
        <v>4</v>
      </c>
      <c r="D386" s="68">
        <v>9</v>
      </c>
      <c r="E386" s="69" t="s">
        <v>350</v>
      </c>
      <c r="F386" s="70" t="s">
        <v>86</v>
      </c>
      <c r="G386" s="21">
        <v>310.2</v>
      </c>
      <c r="H386" s="21">
        <f>G386*1.04</f>
        <v>322.608</v>
      </c>
      <c r="I386" s="21">
        <f>H386*1.04</f>
        <v>335.51231999999999</v>
      </c>
    </row>
    <row r="387" spans="1:9" ht="15.75">
      <c r="A387" s="9" t="s">
        <v>177</v>
      </c>
      <c r="B387" s="14" t="s">
        <v>237</v>
      </c>
      <c r="C387" s="15" t="s">
        <v>96</v>
      </c>
      <c r="D387" s="15" t="s">
        <v>178</v>
      </c>
      <c r="E387" s="14"/>
      <c r="F387" s="14"/>
      <c r="G387" s="17">
        <f>G394+G388</f>
        <v>4228.7</v>
      </c>
      <c r="H387" s="17">
        <f t="shared" ref="H387:I387" si="171">H394+H388</f>
        <v>4397.848</v>
      </c>
      <c r="I387" s="17">
        <f t="shared" si="171"/>
        <v>4573.7619200000008</v>
      </c>
    </row>
    <row r="388" spans="1:9" ht="47.25">
      <c r="A388" s="9" t="s">
        <v>351</v>
      </c>
      <c r="B388" s="52">
        <v>312</v>
      </c>
      <c r="C388" s="11" t="s">
        <v>96</v>
      </c>
      <c r="D388" s="11" t="s">
        <v>178</v>
      </c>
      <c r="E388" s="10" t="s">
        <v>246</v>
      </c>
      <c r="F388" s="10"/>
      <c r="G388" s="17">
        <f>G389</f>
        <v>3898.7</v>
      </c>
      <c r="H388" s="17">
        <f t="shared" ref="H388:I388" si="172">H389</f>
        <v>4054.6480000000001</v>
      </c>
      <c r="I388" s="17">
        <f t="shared" si="172"/>
        <v>4216.8339200000009</v>
      </c>
    </row>
    <row r="389" spans="1:9" ht="47.25">
      <c r="A389" s="9" t="s">
        <v>352</v>
      </c>
      <c r="B389" s="52">
        <v>312</v>
      </c>
      <c r="C389" s="11" t="s">
        <v>96</v>
      </c>
      <c r="D389" s="11" t="s">
        <v>178</v>
      </c>
      <c r="E389" s="10" t="s">
        <v>353</v>
      </c>
      <c r="F389" s="10"/>
      <c r="G389" s="17">
        <f>G392+G390</f>
        <v>3898.7</v>
      </c>
      <c r="H389" s="17">
        <f t="shared" ref="H389:I389" si="173">H392+H390</f>
        <v>4054.6480000000001</v>
      </c>
      <c r="I389" s="17">
        <f t="shared" si="173"/>
        <v>4216.8339200000009</v>
      </c>
    </row>
    <row r="390" spans="1:9" ht="31.5">
      <c r="A390" s="19" t="s">
        <v>83</v>
      </c>
      <c r="B390" s="18" t="s">
        <v>237</v>
      </c>
      <c r="C390" s="20" t="s">
        <v>96</v>
      </c>
      <c r="D390" s="20" t="s">
        <v>178</v>
      </c>
      <c r="E390" s="18" t="s">
        <v>353</v>
      </c>
      <c r="F390" s="18" t="s">
        <v>84</v>
      </c>
      <c r="G390" s="21">
        <f>G391</f>
        <v>2000</v>
      </c>
      <c r="H390" s="21">
        <f t="shared" ref="H390:I390" si="174">H391</f>
        <v>2080</v>
      </c>
      <c r="I390" s="21">
        <f t="shared" si="174"/>
        <v>2163.2000000000003</v>
      </c>
    </row>
    <row r="391" spans="1:9" ht="31.5">
      <c r="A391" s="19" t="s">
        <v>85</v>
      </c>
      <c r="B391" s="18" t="s">
        <v>237</v>
      </c>
      <c r="C391" s="20" t="s">
        <v>96</v>
      </c>
      <c r="D391" s="20" t="s">
        <v>178</v>
      </c>
      <c r="E391" s="18" t="s">
        <v>353</v>
      </c>
      <c r="F391" s="18" t="s">
        <v>86</v>
      </c>
      <c r="G391" s="21">
        <v>2000</v>
      </c>
      <c r="H391" s="21">
        <f>G391*1.04</f>
        <v>2080</v>
      </c>
      <c r="I391" s="21">
        <f>H391*1.04</f>
        <v>2163.2000000000003</v>
      </c>
    </row>
    <row r="392" spans="1:9" ht="31.5">
      <c r="A392" s="19" t="s">
        <v>354</v>
      </c>
      <c r="B392" s="54">
        <v>312</v>
      </c>
      <c r="C392" s="20" t="s">
        <v>96</v>
      </c>
      <c r="D392" s="20" t="s">
        <v>178</v>
      </c>
      <c r="E392" s="18" t="s">
        <v>353</v>
      </c>
      <c r="F392" s="18" t="s">
        <v>355</v>
      </c>
      <c r="G392" s="21">
        <f>G393</f>
        <v>1898.7</v>
      </c>
      <c r="H392" s="21">
        <f t="shared" ref="H392:I392" si="175">H393</f>
        <v>1974.6480000000001</v>
      </c>
      <c r="I392" s="21">
        <f t="shared" si="175"/>
        <v>2053.6339200000002</v>
      </c>
    </row>
    <row r="393" spans="1:9" ht="15.75">
      <c r="A393" s="19" t="s">
        <v>356</v>
      </c>
      <c r="B393" s="54">
        <v>312</v>
      </c>
      <c r="C393" s="20" t="s">
        <v>96</v>
      </c>
      <c r="D393" s="20" t="s">
        <v>178</v>
      </c>
      <c r="E393" s="18" t="s">
        <v>353</v>
      </c>
      <c r="F393" s="18" t="s">
        <v>357</v>
      </c>
      <c r="G393" s="21">
        <v>1898.7</v>
      </c>
      <c r="H393" s="21">
        <f>G393*1.04</f>
        <v>1974.6480000000001</v>
      </c>
      <c r="I393" s="21">
        <f>H393*1.04</f>
        <v>2053.6339200000002</v>
      </c>
    </row>
    <row r="394" spans="1:9" ht="47.25">
      <c r="A394" s="25" t="s">
        <v>358</v>
      </c>
      <c r="B394" s="14" t="s">
        <v>237</v>
      </c>
      <c r="C394" s="15" t="s">
        <v>96</v>
      </c>
      <c r="D394" s="15" t="s">
        <v>178</v>
      </c>
      <c r="E394" s="14" t="s">
        <v>359</v>
      </c>
      <c r="F394" s="14"/>
      <c r="G394" s="17">
        <f>G398+G395</f>
        <v>330</v>
      </c>
      <c r="H394" s="17">
        <f t="shared" ref="H394:I394" si="176">H398+H395</f>
        <v>343.2</v>
      </c>
      <c r="I394" s="17">
        <f t="shared" si="176"/>
        <v>356.928</v>
      </c>
    </row>
    <row r="395" spans="1:9" ht="31.5">
      <c r="A395" s="25" t="s">
        <v>360</v>
      </c>
      <c r="B395" s="14" t="s">
        <v>237</v>
      </c>
      <c r="C395" s="15" t="s">
        <v>96</v>
      </c>
      <c r="D395" s="15" t="s">
        <v>178</v>
      </c>
      <c r="E395" s="14" t="s">
        <v>361</v>
      </c>
      <c r="F395" s="14"/>
      <c r="G395" s="17">
        <f>+G396</f>
        <v>300</v>
      </c>
      <c r="H395" s="17">
        <f t="shared" ref="H395:I395" si="177">+H396</f>
        <v>312</v>
      </c>
      <c r="I395" s="17">
        <f t="shared" si="177"/>
        <v>324.48</v>
      </c>
    </row>
    <row r="396" spans="1:9" ht="15.75">
      <c r="A396" s="19" t="s">
        <v>61</v>
      </c>
      <c r="B396" s="18" t="s">
        <v>237</v>
      </c>
      <c r="C396" s="20" t="s">
        <v>96</v>
      </c>
      <c r="D396" s="20" t="s">
        <v>178</v>
      </c>
      <c r="E396" s="18" t="s">
        <v>361</v>
      </c>
      <c r="F396" s="18" t="s">
        <v>62</v>
      </c>
      <c r="G396" s="21">
        <f>G397</f>
        <v>300</v>
      </c>
      <c r="H396" s="21">
        <f t="shared" ref="H396:I396" si="178">H397</f>
        <v>312</v>
      </c>
      <c r="I396" s="21">
        <f t="shared" si="178"/>
        <v>324.48</v>
      </c>
    </row>
    <row r="397" spans="1:9" ht="47.25">
      <c r="A397" s="19" t="s">
        <v>325</v>
      </c>
      <c r="B397" s="18" t="s">
        <v>237</v>
      </c>
      <c r="C397" s="20" t="s">
        <v>96</v>
      </c>
      <c r="D397" s="20" t="s">
        <v>178</v>
      </c>
      <c r="E397" s="18" t="s">
        <v>361</v>
      </c>
      <c r="F397" s="18" t="s">
        <v>64</v>
      </c>
      <c r="G397" s="21">
        <v>300</v>
      </c>
      <c r="H397" s="21">
        <f>G397*1.04</f>
        <v>312</v>
      </c>
      <c r="I397" s="21">
        <f>H397*1.04</f>
        <v>324.48</v>
      </c>
    </row>
    <row r="398" spans="1:9" ht="31.5">
      <c r="A398" s="25" t="s">
        <v>362</v>
      </c>
      <c r="B398" s="14" t="s">
        <v>237</v>
      </c>
      <c r="C398" s="15" t="s">
        <v>96</v>
      </c>
      <c r="D398" s="15" t="s">
        <v>178</v>
      </c>
      <c r="E398" s="14" t="s">
        <v>363</v>
      </c>
      <c r="F398" s="14"/>
      <c r="G398" s="17">
        <f>+G399</f>
        <v>30</v>
      </c>
      <c r="H398" s="17">
        <f t="shared" ref="H398:I398" si="179">+H399</f>
        <v>31.200000000000003</v>
      </c>
      <c r="I398" s="17">
        <f t="shared" si="179"/>
        <v>32.448000000000008</v>
      </c>
    </row>
    <row r="399" spans="1:9" ht="31.5">
      <c r="A399" s="19" t="s">
        <v>83</v>
      </c>
      <c r="B399" s="18" t="s">
        <v>237</v>
      </c>
      <c r="C399" s="20" t="s">
        <v>96</v>
      </c>
      <c r="D399" s="20" t="s">
        <v>178</v>
      </c>
      <c r="E399" s="18" t="s">
        <v>363</v>
      </c>
      <c r="F399" s="18" t="s">
        <v>84</v>
      </c>
      <c r="G399" s="21">
        <f>G400</f>
        <v>30</v>
      </c>
      <c r="H399" s="21">
        <f t="shared" ref="H399:I399" si="180">H400</f>
        <v>31.200000000000003</v>
      </c>
      <c r="I399" s="21">
        <f t="shared" si="180"/>
        <v>32.448000000000008</v>
      </c>
    </row>
    <row r="400" spans="1:9" ht="31.5">
      <c r="A400" s="19" t="s">
        <v>85</v>
      </c>
      <c r="B400" s="18" t="s">
        <v>237</v>
      </c>
      <c r="C400" s="20" t="s">
        <v>96</v>
      </c>
      <c r="D400" s="20" t="s">
        <v>178</v>
      </c>
      <c r="E400" s="18" t="s">
        <v>363</v>
      </c>
      <c r="F400" s="18" t="s">
        <v>86</v>
      </c>
      <c r="G400" s="21">
        <v>30</v>
      </c>
      <c r="H400" s="21">
        <f>G400*1.04</f>
        <v>31.200000000000003</v>
      </c>
      <c r="I400" s="21">
        <f>H400*1.04</f>
        <v>32.448000000000008</v>
      </c>
    </row>
    <row r="401" spans="1:9" ht="15.75">
      <c r="A401" s="9" t="s">
        <v>364</v>
      </c>
      <c r="B401" s="14" t="s">
        <v>237</v>
      </c>
      <c r="C401" s="15" t="s">
        <v>281</v>
      </c>
      <c r="D401" s="15"/>
      <c r="E401" s="14"/>
      <c r="F401" s="14"/>
      <c r="G401" s="17">
        <f>G417+G408+G402</f>
        <v>6137.5</v>
      </c>
      <c r="H401" s="17">
        <f t="shared" ref="H401:I401" si="181">H417+H408+H402</f>
        <v>6383</v>
      </c>
      <c r="I401" s="17">
        <f t="shared" si="181"/>
        <v>6638.3200000000006</v>
      </c>
    </row>
    <row r="402" spans="1:9" ht="15.75">
      <c r="A402" s="9" t="s">
        <v>365</v>
      </c>
      <c r="B402" s="14" t="s">
        <v>237</v>
      </c>
      <c r="C402" s="15" t="s">
        <v>281</v>
      </c>
      <c r="D402" s="15" t="s">
        <v>17</v>
      </c>
      <c r="E402" s="14"/>
      <c r="F402" s="14"/>
      <c r="G402" s="17">
        <f>G403</f>
        <v>3895.1</v>
      </c>
      <c r="H402" s="17">
        <f t="shared" ref="H402:I406" si="182">H403</f>
        <v>4050.904</v>
      </c>
      <c r="I402" s="17">
        <f t="shared" si="182"/>
        <v>4212.9401600000001</v>
      </c>
    </row>
    <row r="403" spans="1:9" ht="31.5">
      <c r="A403" s="9" t="s">
        <v>366</v>
      </c>
      <c r="B403" s="52">
        <v>312</v>
      </c>
      <c r="C403" s="11" t="s">
        <v>281</v>
      </c>
      <c r="D403" s="11" t="s">
        <v>17</v>
      </c>
      <c r="E403" s="10" t="s">
        <v>306</v>
      </c>
      <c r="F403" s="10"/>
      <c r="G403" s="17">
        <f>G404</f>
        <v>3895.1</v>
      </c>
      <c r="H403" s="17">
        <f t="shared" si="182"/>
        <v>4050.904</v>
      </c>
      <c r="I403" s="17">
        <f t="shared" si="182"/>
        <v>4212.9401600000001</v>
      </c>
    </row>
    <row r="404" spans="1:9" ht="31.5">
      <c r="A404" s="9" t="s">
        <v>367</v>
      </c>
      <c r="B404" s="52">
        <v>312</v>
      </c>
      <c r="C404" s="11" t="s">
        <v>281</v>
      </c>
      <c r="D404" s="11" t="s">
        <v>17</v>
      </c>
      <c r="E404" s="10" t="s">
        <v>308</v>
      </c>
      <c r="F404" s="10"/>
      <c r="G404" s="17">
        <f>G405</f>
        <v>3895.1</v>
      </c>
      <c r="H404" s="17">
        <f t="shared" si="182"/>
        <v>4050.904</v>
      </c>
      <c r="I404" s="17">
        <f t="shared" si="182"/>
        <v>4212.9401600000001</v>
      </c>
    </row>
    <row r="405" spans="1:9" ht="47.25">
      <c r="A405" s="9" t="s">
        <v>309</v>
      </c>
      <c r="B405" s="52">
        <v>312</v>
      </c>
      <c r="C405" s="11" t="s">
        <v>281</v>
      </c>
      <c r="D405" s="11" t="s">
        <v>17</v>
      </c>
      <c r="E405" s="10" t="s">
        <v>310</v>
      </c>
      <c r="F405" s="10"/>
      <c r="G405" s="17">
        <f>G406</f>
        <v>3895.1</v>
      </c>
      <c r="H405" s="17">
        <f t="shared" si="182"/>
        <v>4050.904</v>
      </c>
      <c r="I405" s="17">
        <f t="shared" si="182"/>
        <v>4212.9401600000001</v>
      </c>
    </row>
    <row r="406" spans="1:9" ht="31.5">
      <c r="A406" s="19" t="s">
        <v>83</v>
      </c>
      <c r="B406" s="54">
        <v>312</v>
      </c>
      <c r="C406" s="20" t="s">
        <v>281</v>
      </c>
      <c r="D406" s="20" t="s">
        <v>17</v>
      </c>
      <c r="E406" s="18" t="s">
        <v>310</v>
      </c>
      <c r="F406" s="18" t="s">
        <v>84</v>
      </c>
      <c r="G406" s="21">
        <f>G407</f>
        <v>3895.1</v>
      </c>
      <c r="H406" s="21">
        <f t="shared" si="182"/>
        <v>4050.904</v>
      </c>
      <c r="I406" s="21">
        <f t="shared" si="182"/>
        <v>4212.9401600000001</v>
      </c>
    </row>
    <row r="407" spans="1:9" ht="31.5">
      <c r="A407" s="19" t="s">
        <v>85</v>
      </c>
      <c r="B407" s="54">
        <v>312</v>
      </c>
      <c r="C407" s="20" t="s">
        <v>281</v>
      </c>
      <c r="D407" s="20" t="s">
        <v>17</v>
      </c>
      <c r="E407" s="18" t="s">
        <v>310</v>
      </c>
      <c r="F407" s="18" t="s">
        <v>86</v>
      </c>
      <c r="G407" s="21">
        <v>3895.1</v>
      </c>
      <c r="H407" s="21">
        <f>G407*1.04</f>
        <v>4050.904</v>
      </c>
      <c r="I407" s="21">
        <f>H407*1.04</f>
        <v>4212.9401600000001</v>
      </c>
    </row>
    <row r="408" spans="1:9" ht="15.75">
      <c r="A408" s="9" t="s">
        <v>368</v>
      </c>
      <c r="B408" s="52">
        <v>312</v>
      </c>
      <c r="C408" s="11" t="s">
        <v>281</v>
      </c>
      <c r="D408" s="11" t="s">
        <v>38</v>
      </c>
      <c r="E408" s="10"/>
      <c r="F408" s="10"/>
      <c r="G408" s="17">
        <f>G409</f>
        <v>1850</v>
      </c>
      <c r="H408" s="17">
        <f t="shared" ref="H408:I409" si="183">H409</f>
        <v>1924</v>
      </c>
      <c r="I408" s="17">
        <f t="shared" si="183"/>
        <v>2000.9600000000003</v>
      </c>
    </row>
    <row r="409" spans="1:9" ht="31.5">
      <c r="A409" s="9" t="s">
        <v>369</v>
      </c>
      <c r="B409" s="52">
        <v>312</v>
      </c>
      <c r="C409" s="11" t="s">
        <v>281</v>
      </c>
      <c r="D409" s="11" t="s">
        <v>38</v>
      </c>
      <c r="E409" s="10" t="s">
        <v>370</v>
      </c>
      <c r="F409" s="10"/>
      <c r="G409" s="17">
        <f>G410</f>
        <v>1850</v>
      </c>
      <c r="H409" s="17">
        <f t="shared" si="183"/>
        <v>1924</v>
      </c>
      <c r="I409" s="17">
        <f t="shared" si="183"/>
        <v>2000.9600000000003</v>
      </c>
    </row>
    <row r="410" spans="1:9" ht="31.5">
      <c r="A410" s="9" t="s">
        <v>371</v>
      </c>
      <c r="B410" s="52">
        <v>312</v>
      </c>
      <c r="C410" s="11" t="s">
        <v>281</v>
      </c>
      <c r="D410" s="11" t="s">
        <v>38</v>
      </c>
      <c r="E410" s="10" t="s">
        <v>372</v>
      </c>
      <c r="F410" s="10"/>
      <c r="G410" s="17">
        <f>+G411+G414</f>
        <v>1850</v>
      </c>
      <c r="H410" s="17">
        <f t="shared" ref="H410:I410" si="184">+H411+H414</f>
        <v>1924</v>
      </c>
      <c r="I410" s="17">
        <f t="shared" si="184"/>
        <v>2000.9600000000003</v>
      </c>
    </row>
    <row r="411" spans="1:9" ht="42" customHeight="1">
      <c r="A411" s="56" t="s">
        <v>373</v>
      </c>
      <c r="B411" s="52">
        <v>312</v>
      </c>
      <c r="C411" s="11" t="s">
        <v>281</v>
      </c>
      <c r="D411" s="11" t="s">
        <v>38</v>
      </c>
      <c r="E411" s="10" t="s">
        <v>374</v>
      </c>
      <c r="F411" s="10"/>
      <c r="G411" s="17">
        <f>G412</f>
        <v>215</v>
      </c>
      <c r="H411" s="17">
        <f t="shared" ref="H411:I412" si="185">H412</f>
        <v>223.6</v>
      </c>
      <c r="I411" s="17">
        <f t="shared" si="185"/>
        <v>232.54400000000001</v>
      </c>
    </row>
    <row r="412" spans="1:9" ht="15.75">
      <c r="A412" s="19" t="s">
        <v>61</v>
      </c>
      <c r="B412" s="54">
        <v>312</v>
      </c>
      <c r="C412" s="20" t="s">
        <v>281</v>
      </c>
      <c r="D412" s="20" t="s">
        <v>38</v>
      </c>
      <c r="E412" s="18" t="s">
        <v>374</v>
      </c>
      <c r="F412" s="18" t="s">
        <v>62</v>
      </c>
      <c r="G412" s="21">
        <f>G413</f>
        <v>215</v>
      </c>
      <c r="H412" s="21">
        <f t="shared" si="185"/>
        <v>223.6</v>
      </c>
      <c r="I412" s="21">
        <f t="shared" si="185"/>
        <v>232.54400000000001</v>
      </c>
    </row>
    <row r="413" spans="1:9" ht="47.25">
      <c r="A413" s="19" t="s">
        <v>63</v>
      </c>
      <c r="B413" s="54">
        <v>312</v>
      </c>
      <c r="C413" s="20" t="s">
        <v>281</v>
      </c>
      <c r="D413" s="20" t="s">
        <v>38</v>
      </c>
      <c r="E413" s="18" t="s">
        <v>374</v>
      </c>
      <c r="F413" s="18" t="s">
        <v>64</v>
      </c>
      <c r="G413" s="21">
        <v>215</v>
      </c>
      <c r="H413" s="21">
        <f>G413*1.04</f>
        <v>223.6</v>
      </c>
      <c r="I413" s="21">
        <f>H413*1.04</f>
        <v>232.54400000000001</v>
      </c>
    </row>
    <row r="414" spans="1:9" ht="31.5">
      <c r="A414" s="56" t="s">
        <v>375</v>
      </c>
      <c r="B414" s="52">
        <v>312</v>
      </c>
      <c r="C414" s="11" t="s">
        <v>281</v>
      </c>
      <c r="D414" s="11" t="s">
        <v>38</v>
      </c>
      <c r="E414" s="10" t="s">
        <v>376</v>
      </c>
      <c r="F414" s="10"/>
      <c r="G414" s="17">
        <f>G415</f>
        <v>1635</v>
      </c>
      <c r="H414" s="17">
        <f t="shared" ref="H414:I415" si="186">H415</f>
        <v>1700.4</v>
      </c>
      <c r="I414" s="17">
        <f t="shared" si="186"/>
        <v>1768.4160000000002</v>
      </c>
    </row>
    <row r="415" spans="1:9" ht="31.5">
      <c r="A415" s="19" t="s">
        <v>377</v>
      </c>
      <c r="B415" s="54">
        <v>312</v>
      </c>
      <c r="C415" s="20" t="s">
        <v>281</v>
      </c>
      <c r="D415" s="20" t="s">
        <v>38</v>
      </c>
      <c r="E415" s="18" t="s">
        <v>376</v>
      </c>
      <c r="F415" s="18" t="s">
        <v>355</v>
      </c>
      <c r="G415" s="21">
        <f>G416</f>
        <v>1635</v>
      </c>
      <c r="H415" s="21">
        <f t="shared" si="186"/>
        <v>1700.4</v>
      </c>
      <c r="I415" s="21">
        <f t="shared" si="186"/>
        <v>1768.4160000000002</v>
      </c>
    </row>
    <row r="416" spans="1:9" ht="15.75">
      <c r="A416" s="19" t="s">
        <v>356</v>
      </c>
      <c r="B416" s="54">
        <v>312</v>
      </c>
      <c r="C416" s="20" t="s">
        <v>281</v>
      </c>
      <c r="D416" s="20" t="s">
        <v>38</v>
      </c>
      <c r="E416" s="18" t="s">
        <v>376</v>
      </c>
      <c r="F416" s="18" t="s">
        <v>357</v>
      </c>
      <c r="G416" s="21">
        <v>1635</v>
      </c>
      <c r="H416" s="21">
        <f>G416*1.04</f>
        <v>1700.4</v>
      </c>
      <c r="I416" s="21">
        <f>H416*1.04</f>
        <v>1768.4160000000002</v>
      </c>
    </row>
    <row r="417" spans="1:9" ht="15.75">
      <c r="A417" s="9" t="s">
        <v>378</v>
      </c>
      <c r="B417" s="52">
        <v>312</v>
      </c>
      <c r="C417" s="11" t="s">
        <v>281</v>
      </c>
      <c r="D417" s="11" t="s">
        <v>52</v>
      </c>
      <c r="E417" s="10"/>
      <c r="F417" s="10"/>
      <c r="G417" s="17">
        <f>G418</f>
        <v>392.4</v>
      </c>
      <c r="H417" s="17">
        <f t="shared" ref="H417:I421" si="187">H418</f>
        <v>408.096</v>
      </c>
      <c r="I417" s="17">
        <f t="shared" si="187"/>
        <v>424.41984000000002</v>
      </c>
    </row>
    <row r="418" spans="1:9" ht="31.5">
      <c r="A418" s="9" t="s">
        <v>366</v>
      </c>
      <c r="B418" s="52">
        <v>312</v>
      </c>
      <c r="C418" s="11" t="s">
        <v>281</v>
      </c>
      <c r="D418" s="11" t="s">
        <v>52</v>
      </c>
      <c r="E418" s="10" t="s">
        <v>306</v>
      </c>
      <c r="F418" s="10"/>
      <c r="G418" s="17">
        <f>G419</f>
        <v>392.4</v>
      </c>
      <c r="H418" s="17">
        <f t="shared" si="187"/>
        <v>408.096</v>
      </c>
      <c r="I418" s="17">
        <f t="shared" si="187"/>
        <v>424.41984000000002</v>
      </c>
    </row>
    <row r="419" spans="1:9" ht="31.5">
      <c r="A419" s="9" t="s">
        <v>367</v>
      </c>
      <c r="B419" s="52">
        <v>312</v>
      </c>
      <c r="C419" s="11" t="s">
        <v>281</v>
      </c>
      <c r="D419" s="11" t="s">
        <v>52</v>
      </c>
      <c r="E419" s="10" t="s">
        <v>308</v>
      </c>
      <c r="F419" s="10"/>
      <c r="G419" s="17">
        <f>G420</f>
        <v>392.4</v>
      </c>
      <c r="H419" s="17">
        <f t="shared" si="187"/>
        <v>408.096</v>
      </c>
      <c r="I419" s="17">
        <f t="shared" si="187"/>
        <v>424.41984000000002</v>
      </c>
    </row>
    <row r="420" spans="1:9" ht="47.25">
      <c r="A420" s="9" t="s">
        <v>309</v>
      </c>
      <c r="B420" s="52">
        <v>312</v>
      </c>
      <c r="C420" s="11" t="s">
        <v>281</v>
      </c>
      <c r="D420" s="11" t="s">
        <v>52</v>
      </c>
      <c r="E420" s="10" t="s">
        <v>310</v>
      </c>
      <c r="F420" s="10"/>
      <c r="G420" s="17">
        <f>G421</f>
        <v>392.4</v>
      </c>
      <c r="H420" s="17">
        <f t="shared" si="187"/>
        <v>408.096</v>
      </c>
      <c r="I420" s="17">
        <f t="shared" si="187"/>
        <v>424.41984000000002</v>
      </c>
    </row>
    <row r="421" spans="1:9" ht="31.5">
      <c r="A421" s="19" t="s">
        <v>83</v>
      </c>
      <c r="B421" s="54">
        <v>312</v>
      </c>
      <c r="C421" s="20" t="s">
        <v>281</v>
      </c>
      <c r="D421" s="20" t="s">
        <v>52</v>
      </c>
      <c r="E421" s="18" t="s">
        <v>310</v>
      </c>
      <c r="F421" s="18" t="s">
        <v>84</v>
      </c>
      <c r="G421" s="21">
        <f>G422</f>
        <v>392.4</v>
      </c>
      <c r="H421" s="21">
        <f t="shared" si="187"/>
        <v>408.096</v>
      </c>
      <c r="I421" s="21">
        <f t="shared" si="187"/>
        <v>424.41984000000002</v>
      </c>
    </row>
    <row r="422" spans="1:9" ht="31.5">
      <c r="A422" s="19" t="s">
        <v>85</v>
      </c>
      <c r="B422" s="54">
        <v>312</v>
      </c>
      <c r="C422" s="20" t="s">
        <v>281</v>
      </c>
      <c r="D422" s="20" t="s">
        <v>52</v>
      </c>
      <c r="E422" s="18" t="s">
        <v>310</v>
      </c>
      <c r="F422" s="18" t="s">
        <v>86</v>
      </c>
      <c r="G422" s="21">
        <v>392.4</v>
      </c>
      <c r="H422" s="21">
        <f>G422*1.04</f>
        <v>408.096</v>
      </c>
      <c r="I422" s="21">
        <f>H422*1.04</f>
        <v>424.41984000000002</v>
      </c>
    </row>
    <row r="423" spans="1:9" ht="15.75">
      <c r="A423" s="9" t="s">
        <v>379</v>
      </c>
      <c r="B423" s="52">
        <v>312</v>
      </c>
      <c r="C423" s="11" t="s">
        <v>123</v>
      </c>
      <c r="D423" s="11"/>
      <c r="E423" s="10"/>
      <c r="F423" s="10"/>
      <c r="G423" s="17">
        <f>G424</f>
        <v>2153.7999999999997</v>
      </c>
      <c r="H423" s="17">
        <f t="shared" ref="H423:I425" si="188">H424</f>
        <v>2239.9519999999998</v>
      </c>
      <c r="I423" s="17">
        <f t="shared" si="188"/>
        <v>2329.55008</v>
      </c>
    </row>
    <row r="424" spans="1:9" ht="15.75">
      <c r="A424" s="9" t="s">
        <v>380</v>
      </c>
      <c r="B424" s="52">
        <v>312</v>
      </c>
      <c r="C424" s="11" t="s">
        <v>123</v>
      </c>
      <c r="D424" s="11" t="s">
        <v>281</v>
      </c>
      <c r="E424" s="10"/>
      <c r="F424" s="10"/>
      <c r="G424" s="17">
        <f>G425</f>
        <v>2153.7999999999997</v>
      </c>
      <c r="H424" s="17">
        <f t="shared" si="188"/>
        <v>2239.9519999999998</v>
      </c>
      <c r="I424" s="17">
        <f t="shared" si="188"/>
        <v>2329.55008</v>
      </c>
    </row>
    <row r="425" spans="1:9" ht="47.25">
      <c r="A425" s="9" t="s">
        <v>381</v>
      </c>
      <c r="B425" s="52">
        <v>312</v>
      </c>
      <c r="C425" s="11" t="s">
        <v>123</v>
      </c>
      <c r="D425" s="11" t="s">
        <v>281</v>
      </c>
      <c r="E425" s="10" t="s">
        <v>382</v>
      </c>
      <c r="F425" s="10"/>
      <c r="G425" s="17">
        <f>G426</f>
        <v>2153.7999999999997</v>
      </c>
      <c r="H425" s="17">
        <f t="shared" si="188"/>
        <v>2239.9519999999998</v>
      </c>
      <c r="I425" s="17">
        <f t="shared" si="188"/>
        <v>2329.55008</v>
      </c>
    </row>
    <row r="426" spans="1:9" ht="31.5">
      <c r="A426" s="60" t="s">
        <v>383</v>
      </c>
      <c r="B426" s="52">
        <v>312</v>
      </c>
      <c r="C426" s="11" t="s">
        <v>123</v>
      </c>
      <c r="D426" s="11" t="s">
        <v>281</v>
      </c>
      <c r="E426" s="10" t="s">
        <v>384</v>
      </c>
      <c r="F426" s="10"/>
      <c r="G426" s="17">
        <f>G430+G427</f>
        <v>2153.7999999999997</v>
      </c>
      <c r="H426" s="17">
        <f t="shared" ref="H426:I426" si="189">H430+H427</f>
        <v>2239.9519999999998</v>
      </c>
      <c r="I426" s="17">
        <f t="shared" si="189"/>
        <v>2329.55008</v>
      </c>
    </row>
    <row r="427" spans="1:9" ht="31.5">
      <c r="A427" s="9" t="s">
        <v>385</v>
      </c>
      <c r="B427" s="52">
        <v>312</v>
      </c>
      <c r="C427" s="11" t="s">
        <v>123</v>
      </c>
      <c r="D427" s="11" t="s">
        <v>281</v>
      </c>
      <c r="E427" s="10" t="s">
        <v>386</v>
      </c>
      <c r="F427" s="10"/>
      <c r="G427" s="17">
        <f>G428</f>
        <v>2145.6</v>
      </c>
      <c r="H427" s="17">
        <f t="shared" ref="H427:I428" si="190">H428</f>
        <v>2231.424</v>
      </c>
      <c r="I427" s="17">
        <f t="shared" si="190"/>
        <v>2320.6809600000001</v>
      </c>
    </row>
    <row r="428" spans="1:9" ht="31.5">
      <c r="A428" s="19" t="s">
        <v>83</v>
      </c>
      <c r="B428" s="54">
        <v>312</v>
      </c>
      <c r="C428" s="20" t="s">
        <v>123</v>
      </c>
      <c r="D428" s="20" t="s">
        <v>281</v>
      </c>
      <c r="E428" s="18" t="s">
        <v>386</v>
      </c>
      <c r="F428" s="18" t="s">
        <v>84</v>
      </c>
      <c r="G428" s="21">
        <f>G429</f>
        <v>2145.6</v>
      </c>
      <c r="H428" s="21">
        <f t="shared" si="190"/>
        <v>2231.424</v>
      </c>
      <c r="I428" s="21">
        <f t="shared" si="190"/>
        <v>2320.6809600000001</v>
      </c>
    </row>
    <row r="429" spans="1:9" ht="31.5">
      <c r="A429" s="19" t="s">
        <v>85</v>
      </c>
      <c r="B429" s="54">
        <v>312</v>
      </c>
      <c r="C429" s="20" t="s">
        <v>123</v>
      </c>
      <c r="D429" s="20" t="s">
        <v>281</v>
      </c>
      <c r="E429" s="18" t="s">
        <v>386</v>
      </c>
      <c r="F429" s="18" t="s">
        <v>86</v>
      </c>
      <c r="G429" s="21">
        <v>2145.6</v>
      </c>
      <c r="H429" s="21">
        <f>G429*1.04</f>
        <v>2231.424</v>
      </c>
      <c r="I429" s="21">
        <f>H429*1.04</f>
        <v>2320.6809600000001</v>
      </c>
    </row>
    <row r="430" spans="1:9" ht="47.25">
      <c r="A430" s="9" t="s">
        <v>387</v>
      </c>
      <c r="B430" s="52">
        <v>312</v>
      </c>
      <c r="C430" s="11" t="s">
        <v>123</v>
      </c>
      <c r="D430" s="11" t="s">
        <v>281</v>
      </c>
      <c r="E430" s="10" t="s">
        <v>388</v>
      </c>
      <c r="F430" s="10"/>
      <c r="G430" s="17">
        <f>G431</f>
        <v>8.1999999999999993</v>
      </c>
      <c r="H430" s="17">
        <f t="shared" ref="H430:I431" si="191">H431</f>
        <v>8.5279999999999987</v>
      </c>
      <c r="I430" s="17">
        <f t="shared" si="191"/>
        <v>8.8691199999999988</v>
      </c>
    </row>
    <row r="431" spans="1:9" ht="31.5">
      <c r="A431" s="19" t="s">
        <v>83</v>
      </c>
      <c r="B431" s="54">
        <v>312</v>
      </c>
      <c r="C431" s="20" t="s">
        <v>123</v>
      </c>
      <c r="D431" s="20" t="s">
        <v>281</v>
      </c>
      <c r="E431" s="18" t="s">
        <v>388</v>
      </c>
      <c r="F431" s="18" t="s">
        <v>84</v>
      </c>
      <c r="G431" s="21">
        <f>G432</f>
        <v>8.1999999999999993</v>
      </c>
      <c r="H431" s="21">
        <f t="shared" si="191"/>
        <v>8.5279999999999987</v>
      </c>
      <c r="I431" s="21">
        <f t="shared" si="191"/>
        <v>8.8691199999999988</v>
      </c>
    </row>
    <row r="432" spans="1:9" ht="31.5">
      <c r="A432" s="19" t="s">
        <v>85</v>
      </c>
      <c r="B432" s="54">
        <v>312</v>
      </c>
      <c r="C432" s="20" t="s">
        <v>123</v>
      </c>
      <c r="D432" s="20" t="s">
        <v>281</v>
      </c>
      <c r="E432" s="18" t="s">
        <v>388</v>
      </c>
      <c r="F432" s="18" t="s">
        <v>86</v>
      </c>
      <c r="G432" s="21">
        <v>8.1999999999999993</v>
      </c>
      <c r="H432" s="21">
        <f>G432*1.04</f>
        <v>8.5279999999999987</v>
      </c>
      <c r="I432" s="21">
        <f>H432*1.04</f>
        <v>8.8691199999999988</v>
      </c>
    </row>
    <row r="433" spans="1:9" ht="15.75">
      <c r="A433" s="9" t="s">
        <v>14</v>
      </c>
      <c r="B433" s="52">
        <v>312</v>
      </c>
      <c r="C433" s="11" t="s">
        <v>15</v>
      </c>
      <c r="D433" s="11"/>
      <c r="E433" s="10"/>
      <c r="F433" s="10"/>
      <c r="G433" s="17">
        <f>G434+G440+G460</f>
        <v>1318.5</v>
      </c>
      <c r="H433" s="17">
        <f t="shared" ref="H433:I433" si="192">H434+H440+H460</f>
        <v>1371.24</v>
      </c>
      <c r="I433" s="17">
        <f t="shared" si="192"/>
        <v>1426.0896000000002</v>
      </c>
    </row>
    <row r="434" spans="1:9" ht="15.75">
      <c r="A434" s="9" t="s">
        <v>37</v>
      </c>
      <c r="B434" s="10" t="s">
        <v>237</v>
      </c>
      <c r="C434" s="11" t="s">
        <v>15</v>
      </c>
      <c r="D434" s="11" t="s">
        <v>38</v>
      </c>
      <c r="E434" s="10"/>
      <c r="F434" s="10"/>
      <c r="G434" s="17">
        <f>G435</f>
        <v>1000</v>
      </c>
      <c r="H434" s="17">
        <f t="shared" ref="H434:I438" si="193">H435</f>
        <v>1040</v>
      </c>
      <c r="I434" s="17">
        <f t="shared" si="193"/>
        <v>1081.6000000000001</v>
      </c>
    </row>
    <row r="435" spans="1:9" ht="31.5">
      <c r="A435" s="9" t="s">
        <v>18</v>
      </c>
      <c r="B435" s="10" t="s">
        <v>237</v>
      </c>
      <c r="C435" s="11" t="s">
        <v>15</v>
      </c>
      <c r="D435" s="11" t="s">
        <v>38</v>
      </c>
      <c r="E435" s="24" t="s">
        <v>389</v>
      </c>
      <c r="F435" s="12"/>
      <c r="G435" s="17">
        <f>G436</f>
        <v>1000</v>
      </c>
      <c r="H435" s="17">
        <f t="shared" si="193"/>
        <v>1040</v>
      </c>
      <c r="I435" s="17">
        <f t="shared" si="193"/>
        <v>1081.6000000000001</v>
      </c>
    </row>
    <row r="436" spans="1:9" ht="47.25">
      <c r="A436" s="25" t="s">
        <v>390</v>
      </c>
      <c r="B436" s="14" t="s">
        <v>237</v>
      </c>
      <c r="C436" s="15" t="s">
        <v>15</v>
      </c>
      <c r="D436" s="15" t="s">
        <v>38</v>
      </c>
      <c r="E436" s="10" t="s">
        <v>41</v>
      </c>
      <c r="F436" s="14"/>
      <c r="G436" s="17">
        <f>G437</f>
        <v>1000</v>
      </c>
      <c r="H436" s="17">
        <f t="shared" si="193"/>
        <v>1040</v>
      </c>
      <c r="I436" s="17">
        <f t="shared" si="193"/>
        <v>1081.6000000000001</v>
      </c>
    </row>
    <row r="437" spans="1:9" ht="31.5">
      <c r="A437" s="9" t="s">
        <v>46</v>
      </c>
      <c r="B437" s="14" t="s">
        <v>237</v>
      </c>
      <c r="C437" s="15" t="s">
        <v>15</v>
      </c>
      <c r="D437" s="15" t="s">
        <v>38</v>
      </c>
      <c r="E437" s="14" t="s">
        <v>47</v>
      </c>
      <c r="F437" s="10"/>
      <c r="G437" s="17">
        <f>G438</f>
        <v>1000</v>
      </c>
      <c r="H437" s="17">
        <f t="shared" si="193"/>
        <v>1040</v>
      </c>
      <c r="I437" s="17">
        <f t="shared" si="193"/>
        <v>1081.6000000000001</v>
      </c>
    </row>
    <row r="438" spans="1:9" ht="31.5">
      <c r="A438" s="19" t="s">
        <v>377</v>
      </c>
      <c r="B438" s="18" t="s">
        <v>237</v>
      </c>
      <c r="C438" s="20" t="s">
        <v>15</v>
      </c>
      <c r="D438" s="20" t="s">
        <v>38</v>
      </c>
      <c r="E438" s="18" t="s">
        <v>47</v>
      </c>
      <c r="F438" s="18" t="s">
        <v>355</v>
      </c>
      <c r="G438" s="21">
        <f>G439</f>
        <v>1000</v>
      </c>
      <c r="H438" s="21">
        <f t="shared" si="193"/>
        <v>1040</v>
      </c>
      <c r="I438" s="21">
        <f t="shared" si="193"/>
        <v>1081.6000000000001</v>
      </c>
    </row>
    <row r="439" spans="1:9" ht="15.75">
      <c r="A439" s="19" t="s">
        <v>356</v>
      </c>
      <c r="B439" s="18" t="s">
        <v>237</v>
      </c>
      <c r="C439" s="20" t="s">
        <v>15</v>
      </c>
      <c r="D439" s="20" t="s">
        <v>38</v>
      </c>
      <c r="E439" s="18" t="s">
        <v>47</v>
      </c>
      <c r="F439" s="18" t="s">
        <v>357</v>
      </c>
      <c r="G439" s="21">
        <v>1000</v>
      </c>
      <c r="H439" s="21">
        <f>G439*1.04</f>
        <v>1040</v>
      </c>
      <c r="I439" s="21">
        <f>H439*1.04</f>
        <v>1081.6000000000001</v>
      </c>
    </row>
    <row r="440" spans="1:9" ht="15.75">
      <c r="A440" s="9" t="s">
        <v>391</v>
      </c>
      <c r="B440" s="10" t="s">
        <v>237</v>
      </c>
      <c r="C440" s="11" t="s">
        <v>15</v>
      </c>
      <c r="D440" s="11" t="s">
        <v>15</v>
      </c>
      <c r="E440" s="10"/>
      <c r="F440" s="10"/>
      <c r="G440" s="17">
        <f>G441</f>
        <v>215</v>
      </c>
      <c r="H440" s="17">
        <f t="shared" ref="H440:I440" si="194">H441</f>
        <v>223.6</v>
      </c>
      <c r="I440" s="17">
        <f t="shared" si="194"/>
        <v>232.54399999999998</v>
      </c>
    </row>
    <row r="441" spans="1:9" ht="63">
      <c r="A441" s="9" t="s">
        <v>392</v>
      </c>
      <c r="B441" s="10" t="s">
        <v>237</v>
      </c>
      <c r="C441" s="11" t="s">
        <v>15</v>
      </c>
      <c r="D441" s="11" t="s">
        <v>15</v>
      </c>
      <c r="E441" s="14" t="s">
        <v>108</v>
      </c>
      <c r="F441" s="10"/>
      <c r="G441" s="17">
        <f>G446+G442</f>
        <v>215</v>
      </c>
      <c r="H441" s="17">
        <f t="shared" ref="H441:I441" si="195">H446+H442</f>
        <v>223.6</v>
      </c>
      <c r="I441" s="17">
        <f t="shared" si="195"/>
        <v>232.54399999999998</v>
      </c>
    </row>
    <row r="442" spans="1:9" ht="31.5">
      <c r="A442" s="9" t="s">
        <v>393</v>
      </c>
      <c r="B442" s="10" t="s">
        <v>237</v>
      </c>
      <c r="C442" s="11" t="s">
        <v>15</v>
      </c>
      <c r="D442" s="11" t="s">
        <v>15</v>
      </c>
      <c r="E442" s="14" t="s">
        <v>394</v>
      </c>
      <c r="F442" s="10"/>
      <c r="G442" s="17">
        <f>G443</f>
        <v>15</v>
      </c>
      <c r="H442" s="17">
        <f t="shared" ref="H442:I444" si="196">H443</f>
        <v>15.600000000000001</v>
      </c>
      <c r="I442" s="17">
        <f t="shared" si="196"/>
        <v>16.224000000000004</v>
      </c>
    </row>
    <row r="443" spans="1:9" ht="31.5">
      <c r="A443" s="9" t="s">
        <v>395</v>
      </c>
      <c r="B443" s="10" t="s">
        <v>237</v>
      </c>
      <c r="C443" s="11" t="s">
        <v>15</v>
      </c>
      <c r="D443" s="11" t="s">
        <v>15</v>
      </c>
      <c r="E443" s="14" t="s">
        <v>396</v>
      </c>
      <c r="F443" s="10"/>
      <c r="G443" s="17">
        <f>G444</f>
        <v>15</v>
      </c>
      <c r="H443" s="17">
        <f t="shared" si="196"/>
        <v>15.600000000000001</v>
      </c>
      <c r="I443" s="17">
        <f t="shared" si="196"/>
        <v>16.224000000000004</v>
      </c>
    </row>
    <row r="444" spans="1:9" ht="63">
      <c r="A444" s="19" t="s">
        <v>218</v>
      </c>
      <c r="B444" s="18" t="s">
        <v>237</v>
      </c>
      <c r="C444" s="20" t="s">
        <v>15</v>
      </c>
      <c r="D444" s="20" t="s">
        <v>15</v>
      </c>
      <c r="E444" s="18" t="s">
        <v>396</v>
      </c>
      <c r="F444" s="18" t="s">
        <v>80</v>
      </c>
      <c r="G444" s="21">
        <f>G445</f>
        <v>15</v>
      </c>
      <c r="H444" s="21">
        <f t="shared" si="196"/>
        <v>15.600000000000001</v>
      </c>
      <c r="I444" s="21">
        <f t="shared" si="196"/>
        <v>16.224000000000004</v>
      </c>
    </row>
    <row r="445" spans="1:9" ht="31.5">
      <c r="A445" s="19" t="s">
        <v>220</v>
      </c>
      <c r="B445" s="18" t="s">
        <v>237</v>
      </c>
      <c r="C445" s="20" t="s">
        <v>15</v>
      </c>
      <c r="D445" s="20" t="s">
        <v>15</v>
      </c>
      <c r="E445" s="18" t="s">
        <v>396</v>
      </c>
      <c r="F445" s="18" t="s">
        <v>82</v>
      </c>
      <c r="G445" s="21">
        <v>15</v>
      </c>
      <c r="H445" s="21">
        <f>G445*1.04</f>
        <v>15.600000000000001</v>
      </c>
      <c r="I445" s="21">
        <f>H445*1.04</f>
        <v>16.224000000000004</v>
      </c>
    </row>
    <row r="446" spans="1:9" ht="31.5">
      <c r="A446" s="9" t="s">
        <v>397</v>
      </c>
      <c r="B446" s="10" t="s">
        <v>237</v>
      </c>
      <c r="C446" s="11" t="s">
        <v>15</v>
      </c>
      <c r="D446" s="11" t="s">
        <v>15</v>
      </c>
      <c r="E446" s="14" t="s">
        <v>398</v>
      </c>
      <c r="F446" s="10"/>
      <c r="G446" s="17">
        <f>G447+G454+G457</f>
        <v>200</v>
      </c>
      <c r="H446" s="17">
        <f t="shared" ref="H446:I446" si="197">H447+H454+H457</f>
        <v>208</v>
      </c>
      <c r="I446" s="17">
        <f t="shared" si="197"/>
        <v>216.32</v>
      </c>
    </row>
    <row r="447" spans="1:9" ht="47.25">
      <c r="A447" s="56" t="s">
        <v>399</v>
      </c>
      <c r="B447" s="10" t="s">
        <v>237</v>
      </c>
      <c r="C447" s="11" t="s">
        <v>15</v>
      </c>
      <c r="D447" s="11" t="s">
        <v>15</v>
      </c>
      <c r="E447" s="14" t="s">
        <v>400</v>
      </c>
      <c r="F447" s="10"/>
      <c r="G447" s="17">
        <f>G450+G452+G448</f>
        <v>140</v>
      </c>
      <c r="H447" s="17">
        <f t="shared" ref="H447:I447" si="198">H450+H452+H448</f>
        <v>145.6</v>
      </c>
      <c r="I447" s="17">
        <f t="shared" si="198"/>
        <v>151.42400000000001</v>
      </c>
    </row>
    <row r="448" spans="1:9" ht="63">
      <c r="A448" s="19" t="s">
        <v>218</v>
      </c>
      <c r="B448" s="18" t="s">
        <v>237</v>
      </c>
      <c r="C448" s="20" t="s">
        <v>15</v>
      </c>
      <c r="D448" s="20" t="s">
        <v>15</v>
      </c>
      <c r="E448" s="18" t="s">
        <v>400</v>
      </c>
      <c r="F448" s="18" t="s">
        <v>80</v>
      </c>
      <c r="G448" s="21">
        <f>G449</f>
        <v>25</v>
      </c>
      <c r="H448" s="21">
        <f t="shared" ref="H448:I448" si="199">H449</f>
        <v>26</v>
      </c>
      <c r="I448" s="21">
        <f t="shared" si="199"/>
        <v>27.04</v>
      </c>
    </row>
    <row r="449" spans="1:9" ht="31.5">
      <c r="A449" s="19" t="s">
        <v>220</v>
      </c>
      <c r="B449" s="18" t="s">
        <v>237</v>
      </c>
      <c r="C449" s="20" t="s">
        <v>15</v>
      </c>
      <c r="D449" s="20" t="s">
        <v>15</v>
      </c>
      <c r="E449" s="18" t="s">
        <v>400</v>
      </c>
      <c r="F449" s="18" t="s">
        <v>82</v>
      </c>
      <c r="G449" s="21">
        <v>25</v>
      </c>
      <c r="H449" s="21">
        <f>G449*1.04</f>
        <v>26</v>
      </c>
      <c r="I449" s="21">
        <f>H449*1.04</f>
        <v>27.04</v>
      </c>
    </row>
    <row r="450" spans="1:9" ht="31.5">
      <c r="A450" s="19" t="s">
        <v>83</v>
      </c>
      <c r="B450" s="18" t="s">
        <v>237</v>
      </c>
      <c r="C450" s="20" t="s">
        <v>15</v>
      </c>
      <c r="D450" s="20" t="s">
        <v>15</v>
      </c>
      <c r="E450" s="18" t="s">
        <v>400</v>
      </c>
      <c r="F450" s="18" t="s">
        <v>84</v>
      </c>
      <c r="G450" s="21">
        <f>G451</f>
        <v>100</v>
      </c>
      <c r="H450" s="21">
        <f t="shared" ref="H450:I450" si="200">H451</f>
        <v>104</v>
      </c>
      <c r="I450" s="21">
        <f t="shared" si="200"/>
        <v>108.16</v>
      </c>
    </row>
    <row r="451" spans="1:9" ht="31.5">
      <c r="A451" s="19" t="s">
        <v>85</v>
      </c>
      <c r="B451" s="18" t="s">
        <v>237</v>
      </c>
      <c r="C451" s="20" t="s">
        <v>15</v>
      </c>
      <c r="D451" s="20" t="s">
        <v>15</v>
      </c>
      <c r="E451" s="18" t="s">
        <v>400</v>
      </c>
      <c r="F451" s="18" t="s">
        <v>86</v>
      </c>
      <c r="G451" s="21">
        <v>100</v>
      </c>
      <c r="H451" s="21">
        <f>G451*1.04</f>
        <v>104</v>
      </c>
      <c r="I451" s="21">
        <f>H451*1.04</f>
        <v>108.16</v>
      </c>
    </row>
    <row r="452" spans="1:9" ht="31.5">
      <c r="A452" s="19" t="s">
        <v>24</v>
      </c>
      <c r="B452" s="18" t="s">
        <v>237</v>
      </c>
      <c r="C452" s="20" t="s">
        <v>15</v>
      </c>
      <c r="D452" s="20" t="s">
        <v>15</v>
      </c>
      <c r="E452" s="18" t="s">
        <v>400</v>
      </c>
      <c r="F452" s="18" t="s">
        <v>26</v>
      </c>
      <c r="G452" s="21">
        <f>G453</f>
        <v>15</v>
      </c>
      <c r="H452" s="21">
        <f t="shared" ref="H452:I452" si="201">H453</f>
        <v>15.600000000000001</v>
      </c>
      <c r="I452" s="21">
        <f t="shared" si="201"/>
        <v>16.224000000000004</v>
      </c>
    </row>
    <row r="453" spans="1:9" ht="15.75">
      <c r="A453" s="19" t="s">
        <v>27</v>
      </c>
      <c r="B453" s="18" t="s">
        <v>237</v>
      </c>
      <c r="C453" s="20" t="s">
        <v>15</v>
      </c>
      <c r="D453" s="20" t="s">
        <v>15</v>
      </c>
      <c r="E453" s="18" t="s">
        <v>400</v>
      </c>
      <c r="F453" s="18" t="s">
        <v>28</v>
      </c>
      <c r="G453" s="21">
        <v>15</v>
      </c>
      <c r="H453" s="21">
        <f>G453*1.04</f>
        <v>15.600000000000001</v>
      </c>
      <c r="I453" s="21">
        <f>H453*1.04</f>
        <v>16.224000000000004</v>
      </c>
    </row>
    <row r="454" spans="1:9" ht="63">
      <c r="A454" s="9" t="s">
        <v>401</v>
      </c>
      <c r="B454" s="10" t="s">
        <v>237</v>
      </c>
      <c r="C454" s="11" t="s">
        <v>15</v>
      </c>
      <c r="D454" s="11" t="s">
        <v>15</v>
      </c>
      <c r="E454" s="14" t="s">
        <v>402</v>
      </c>
      <c r="F454" s="10"/>
      <c r="G454" s="17">
        <f>G455</f>
        <v>35</v>
      </c>
      <c r="H454" s="17">
        <f t="shared" ref="H454:I455" si="202">H455</f>
        <v>36.4</v>
      </c>
      <c r="I454" s="17">
        <f t="shared" si="202"/>
        <v>37.856000000000002</v>
      </c>
    </row>
    <row r="455" spans="1:9" ht="31.5">
      <c r="A455" s="19" t="s">
        <v>83</v>
      </c>
      <c r="B455" s="18" t="s">
        <v>237</v>
      </c>
      <c r="C455" s="20" t="s">
        <v>15</v>
      </c>
      <c r="D455" s="20" t="s">
        <v>15</v>
      </c>
      <c r="E455" s="18" t="s">
        <v>402</v>
      </c>
      <c r="F455" s="18" t="s">
        <v>84</v>
      </c>
      <c r="G455" s="21">
        <f>G456</f>
        <v>35</v>
      </c>
      <c r="H455" s="21">
        <f t="shared" si="202"/>
        <v>36.4</v>
      </c>
      <c r="I455" s="21">
        <f t="shared" si="202"/>
        <v>37.856000000000002</v>
      </c>
    </row>
    <row r="456" spans="1:9" ht="31.5">
      <c r="A456" s="19" t="s">
        <v>85</v>
      </c>
      <c r="B456" s="18" t="s">
        <v>237</v>
      </c>
      <c r="C456" s="20" t="s">
        <v>15</v>
      </c>
      <c r="D456" s="20" t="s">
        <v>15</v>
      </c>
      <c r="E456" s="18" t="s">
        <v>402</v>
      </c>
      <c r="F456" s="18" t="s">
        <v>86</v>
      </c>
      <c r="G456" s="21">
        <v>35</v>
      </c>
      <c r="H456" s="21">
        <f>G456*1.04</f>
        <v>36.4</v>
      </c>
      <c r="I456" s="21">
        <f>H456*1.04</f>
        <v>37.856000000000002</v>
      </c>
    </row>
    <row r="457" spans="1:9" ht="31.5">
      <c r="A457" s="9" t="s">
        <v>403</v>
      </c>
      <c r="B457" s="10" t="s">
        <v>237</v>
      </c>
      <c r="C457" s="11" t="s">
        <v>15</v>
      </c>
      <c r="D457" s="11" t="s">
        <v>15</v>
      </c>
      <c r="E457" s="14" t="s">
        <v>404</v>
      </c>
      <c r="F457" s="10"/>
      <c r="G457" s="17">
        <f>G458</f>
        <v>25</v>
      </c>
      <c r="H457" s="17">
        <f t="shared" ref="H457:I458" si="203">H458</f>
        <v>26</v>
      </c>
      <c r="I457" s="17">
        <f t="shared" si="203"/>
        <v>27.04</v>
      </c>
    </row>
    <row r="458" spans="1:9" ht="31.5">
      <c r="A458" s="19" t="s">
        <v>24</v>
      </c>
      <c r="B458" s="18" t="s">
        <v>237</v>
      </c>
      <c r="C458" s="20" t="s">
        <v>15</v>
      </c>
      <c r="D458" s="20" t="s">
        <v>15</v>
      </c>
      <c r="E458" s="18" t="s">
        <v>404</v>
      </c>
      <c r="F458" s="18" t="s">
        <v>26</v>
      </c>
      <c r="G458" s="21">
        <f>G459</f>
        <v>25</v>
      </c>
      <c r="H458" s="21">
        <f t="shared" si="203"/>
        <v>26</v>
      </c>
      <c r="I458" s="21">
        <f t="shared" si="203"/>
        <v>27.04</v>
      </c>
    </row>
    <row r="459" spans="1:9" ht="15.75">
      <c r="A459" s="19" t="s">
        <v>27</v>
      </c>
      <c r="B459" s="18" t="s">
        <v>237</v>
      </c>
      <c r="C459" s="20" t="s">
        <v>15</v>
      </c>
      <c r="D459" s="20" t="s">
        <v>15</v>
      </c>
      <c r="E459" s="18" t="s">
        <v>404</v>
      </c>
      <c r="F459" s="18" t="s">
        <v>28</v>
      </c>
      <c r="G459" s="21">
        <v>25</v>
      </c>
      <c r="H459" s="21">
        <f>G459*1.04</f>
        <v>26</v>
      </c>
      <c r="I459" s="21">
        <f>H459*1.04</f>
        <v>27.04</v>
      </c>
    </row>
    <row r="460" spans="1:9" ht="15.75">
      <c r="A460" s="9" t="s">
        <v>65</v>
      </c>
      <c r="B460" s="10" t="s">
        <v>237</v>
      </c>
      <c r="C460" s="11" t="s">
        <v>15</v>
      </c>
      <c r="D460" s="11" t="s">
        <v>66</v>
      </c>
      <c r="E460" s="10"/>
      <c r="F460" s="10"/>
      <c r="G460" s="17">
        <f>G461</f>
        <v>103.5</v>
      </c>
      <c r="H460" s="17">
        <f t="shared" ref="H460:I464" si="204">H461</f>
        <v>107.64</v>
      </c>
      <c r="I460" s="17">
        <f t="shared" si="204"/>
        <v>111.9456</v>
      </c>
    </row>
    <row r="461" spans="1:9" ht="31.5">
      <c r="A461" s="9" t="s">
        <v>405</v>
      </c>
      <c r="B461" s="10" t="s">
        <v>237</v>
      </c>
      <c r="C461" s="11" t="s">
        <v>15</v>
      </c>
      <c r="D461" s="11" t="s">
        <v>66</v>
      </c>
      <c r="E461" s="10" t="s">
        <v>19</v>
      </c>
      <c r="F461" s="10"/>
      <c r="G461" s="17">
        <f>G462</f>
        <v>103.5</v>
      </c>
      <c r="H461" s="17">
        <f t="shared" si="204"/>
        <v>107.64</v>
      </c>
      <c r="I461" s="17">
        <f t="shared" si="204"/>
        <v>111.9456</v>
      </c>
    </row>
    <row r="462" spans="1:9" ht="47.25">
      <c r="A462" s="9" t="s">
        <v>406</v>
      </c>
      <c r="B462" s="10" t="s">
        <v>237</v>
      </c>
      <c r="C462" s="11" t="s">
        <v>15</v>
      </c>
      <c r="D462" s="11" t="s">
        <v>66</v>
      </c>
      <c r="E462" s="10" t="s">
        <v>41</v>
      </c>
      <c r="F462" s="10"/>
      <c r="G462" s="17">
        <f>G463</f>
        <v>103.5</v>
      </c>
      <c r="H462" s="17">
        <f t="shared" si="204"/>
        <v>107.64</v>
      </c>
      <c r="I462" s="17">
        <f t="shared" si="204"/>
        <v>111.9456</v>
      </c>
    </row>
    <row r="463" spans="1:9" ht="47.25">
      <c r="A463" s="9" t="s">
        <v>48</v>
      </c>
      <c r="B463" s="10" t="s">
        <v>237</v>
      </c>
      <c r="C463" s="11" t="s">
        <v>15</v>
      </c>
      <c r="D463" s="11" t="s">
        <v>66</v>
      </c>
      <c r="E463" s="10" t="s">
        <v>49</v>
      </c>
      <c r="F463" s="10"/>
      <c r="G463" s="17">
        <f>G464</f>
        <v>103.5</v>
      </c>
      <c r="H463" s="17">
        <f t="shared" si="204"/>
        <v>107.64</v>
      </c>
      <c r="I463" s="17">
        <f t="shared" si="204"/>
        <v>111.9456</v>
      </c>
    </row>
    <row r="464" spans="1:9" ht="15.75">
      <c r="A464" s="19" t="s">
        <v>407</v>
      </c>
      <c r="B464" s="18" t="s">
        <v>237</v>
      </c>
      <c r="C464" s="20" t="s">
        <v>15</v>
      </c>
      <c r="D464" s="20" t="s">
        <v>66</v>
      </c>
      <c r="E464" s="18" t="s">
        <v>49</v>
      </c>
      <c r="F464" s="18" t="s">
        <v>408</v>
      </c>
      <c r="G464" s="21">
        <f>G465</f>
        <v>103.5</v>
      </c>
      <c r="H464" s="21">
        <f t="shared" si="204"/>
        <v>107.64</v>
      </c>
      <c r="I464" s="21">
        <f t="shared" si="204"/>
        <v>111.9456</v>
      </c>
    </row>
    <row r="465" spans="1:9" ht="15.75">
      <c r="A465" s="19" t="s">
        <v>409</v>
      </c>
      <c r="B465" s="18" t="s">
        <v>237</v>
      </c>
      <c r="C465" s="20" t="s">
        <v>15</v>
      </c>
      <c r="D465" s="20" t="s">
        <v>66</v>
      </c>
      <c r="E465" s="18" t="s">
        <v>49</v>
      </c>
      <c r="F465" s="18" t="s">
        <v>410</v>
      </c>
      <c r="G465" s="21">
        <v>103.5</v>
      </c>
      <c r="H465" s="21">
        <f>G465*1.04</f>
        <v>107.64</v>
      </c>
      <c r="I465" s="21">
        <f>H465*1.04</f>
        <v>111.9456</v>
      </c>
    </row>
    <row r="466" spans="1:9" ht="15.75">
      <c r="A466" s="9" t="s">
        <v>411</v>
      </c>
      <c r="B466" s="52">
        <v>312</v>
      </c>
      <c r="C466" s="11" t="s">
        <v>343</v>
      </c>
      <c r="D466" s="11"/>
      <c r="E466" s="10"/>
      <c r="F466" s="10"/>
      <c r="G466" s="17">
        <f>G467</f>
        <v>78646.100000000006</v>
      </c>
      <c r="H466" s="17">
        <f t="shared" ref="H466:I466" si="205">H467</f>
        <v>81779.099999999991</v>
      </c>
      <c r="I466" s="17">
        <f t="shared" si="205"/>
        <v>85022.768000000011</v>
      </c>
    </row>
    <row r="467" spans="1:9" ht="15.75">
      <c r="A467" s="9" t="s">
        <v>412</v>
      </c>
      <c r="B467" s="52">
        <v>312</v>
      </c>
      <c r="C467" s="11" t="s">
        <v>343</v>
      </c>
      <c r="D467" s="11" t="s">
        <v>17</v>
      </c>
      <c r="E467" s="18"/>
      <c r="F467" s="18"/>
      <c r="G467" s="17">
        <f>+G468+G508</f>
        <v>78646.100000000006</v>
      </c>
      <c r="H467" s="17">
        <f t="shared" ref="H467:I467" si="206">+H468+H508</f>
        <v>81779.099999999991</v>
      </c>
      <c r="I467" s="17">
        <f t="shared" si="206"/>
        <v>85022.768000000011</v>
      </c>
    </row>
    <row r="468" spans="1:9" ht="31.5">
      <c r="A468" s="9" t="s">
        <v>413</v>
      </c>
      <c r="B468" s="52">
        <v>312</v>
      </c>
      <c r="C468" s="11" t="s">
        <v>343</v>
      </c>
      <c r="D468" s="11" t="s">
        <v>17</v>
      </c>
      <c r="E468" s="10" t="s">
        <v>414</v>
      </c>
      <c r="F468" s="33"/>
      <c r="G468" s="17">
        <f>G469+G488+G498</f>
        <v>78611.100000000006</v>
      </c>
      <c r="H468" s="17">
        <f t="shared" ref="H468:I468" si="207">H469+H488+H498</f>
        <v>81742.7</v>
      </c>
      <c r="I468" s="17">
        <f t="shared" si="207"/>
        <v>84984.912000000011</v>
      </c>
    </row>
    <row r="469" spans="1:9" ht="15.75">
      <c r="A469" s="9" t="s">
        <v>415</v>
      </c>
      <c r="B469" s="52">
        <v>312</v>
      </c>
      <c r="C469" s="11" t="s">
        <v>343</v>
      </c>
      <c r="D469" s="11" t="s">
        <v>17</v>
      </c>
      <c r="E469" s="10" t="s">
        <v>416</v>
      </c>
      <c r="F469" s="33"/>
      <c r="G469" s="17">
        <f>G470+G473+G482+G479+G485+G476</f>
        <v>24627.3</v>
      </c>
      <c r="H469" s="17">
        <f t="shared" ref="H469:I469" si="208">H470+H473+H482+H479+H485+H476</f>
        <v>25599.547999999999</v>
      </c>
      <c r="I469" s="17">
        <f t="shared" si="208"/>
        <v>26596.033920000002</v>
      </c>
    </row>
    <row r="470" spans="1:9" ht="31.5">
      <c r="A470" s="9" t="s">
        <v>417</v>
      </c>
      <c r="B470" s="52">
        <v>312</v>
      </c>
      <c r="C470" s="15" t="s">
        <v>343</v>
      </c>
      <c r="D470" s="15" t="s">
        <v>17</v>
      </c>
      <c r="E470" s="14" t="s">
        <v>418</v>
      </c>
      <c r="F470" s="33"/>
      <c r="G470" s="17">
        <f>G471</f>
        <v>23769.200000000001</v>
      </c>
      <c r="H470" s="17">
        <f t="shared" ref="H470:I471" si="209">H471</f>
        <v>24719.968000000001</v>
      </c>
      <c r="I470" s="17">
        <f t="shared" si="209"/>
        <v>25708.766720000003</v>
      </c>
    </row>
    <row r="471" spans="1:9" ht="31.5">
      <c r="A471" s="19" t="s">
        <v>24</v>
      </c>
      <c r="B471" s="54">
        <v>312</v>
      </c>
      <c r="C471" s="20" t="s">
        <v>343</v>
      </c>
      <c r="D471" s="20" t="s">
        <v>17</v>
      </c>
      <c r="E471" s="18" t="s">
        <v>418</v>
      </c>
      <c r="F471" s="18" t="s">
        <v>26</v>
      </c>
      <c r="G471" s="21">
        <f>G472</f>
        <v>23769.200000000001</v>
      </c>
      <c r="H471" s="21">
        <f t="shared" si="209"/>
        <v>24719.968000000001</v>
      </c>
      <c r="I471" s="21">
        <f t="shared" si="209"/>
        <v>25708.766720000003</v>
      </c>
    </row>
    <row r="472" spans="1:9" ht="15.75">
      <c r="A472" s="19" t="s">
        <v>27</v>
      </c>
      <c r="B472" s="54">
        <v>312</v>
      </c>
      <c r="C472" s="20" t="s">
        <v>343</v>
      </c>
      <c r="D472" s="20" t="s">
        <v>17</v>
      </c>
      <c r="E472" s="18" t="s">
        <v>419</v>
      </c>
      <c r="F472" s="18" t="s">
        <v>28</v>
      </c>
      <c r="G472" s="21">
        <v>23769.200000000001</v>
      </c>
      <c r="H472" s="21">
        <f>G472*1.04</f>
        <v>24719.968000000001</v>
      </c>
      <c r="I472" s="21">
        <f>H472*1.04</f>
        <v>25708.766720000003</v>
      </c>
    </row>
    <row r="473" spans="1:9" ht="31.5">
      <c r="A473" s="56" t="s">
        <v>420</v>
      </c>
      <c r="B473" s="52">
        <v>312</v>
      </c>
      <c r="C473" s="15" t="s">
        <v>343</v>
      </c>
      <c r="D473" s="15" t="s">
        <v>17</v>
      </c>
      <c r="E473" s="14" t="s">
        <v>421</v>
      </c>
      <c r="F473" s="33"/>
      <c r="G473" s="17">
        <f>G474</f>
        <v>571.5</v>
      </c>
      <c r="H473" s="17">
        <f t="shared" ref="H473:I474" si="210">H474</f>
        <v>594.36</v>
      </c>
      <c r="I473" s="17">
        <f t="shared" si="210"/>
        <v>618.13440000000003</v>
      </c>
    </row>
    <row r="474" spans="1:9" ht="31.5">
      <c r="A474" s="19" t="s">
        <v>24</v>
      </c>
      <c r="B474" s="54">
        <v>312</v>
      </c>
      <c r="C474" s="20" t="s">
        <v>343</v>
      </c>
      <c r="D474" s="20" t="s">
        <v>17</v>
      </c>
      <c r="E474" s="18" t="s">
        <v>421</v>
      </c>
      <c r="F474" s="18" t="s">
        <v>26</v>
      </c>
      <c r="G474" s="21">
        <f>G475</f>
        <v>571.5</v>
      </c>
      <c r="H474" s="21">
        <f t="shared" si="210"/>
        <v>594.36</v>
      </c>
      <c r="I474" s="21">
        <f t="shared" si="210"/>
        <v>618.13440000000003</v>
      </c>
    </row>
    <row r="475" spans="1:9" ht="15.75">
      <c r="A475" s="39" t="s">
        <v>27</v>
      </c>
      <c r="B475" s="54">
        <v>312</v>
      </c>
      <c r="C475" s="20" t="s">
        <v>343</v>
      </c>
      <c r="D475" s="20" t="s">
        <v>17</v>
      </c>
      <c r="E475" s="18" t="s">
        <v>421</v>
      </c>
      <c r="F475" s="18" t="s">
        <v>28</v>
      </c>
      <c r="G475" s="21">
        <v>571.5</v>
      </c>
      <c r="H475" s="21">
        <f>G475*1.04</f>
        <v>594.36</v>
      </c>
      <c r="I475" s="21">
        <f>H475*1.04</f>
        <v>618.13440000000003</v>
      </c>
    </row>
    <row r="476" spans="1:9" ht="47.25">
      <c r="A476" s="56" t="s">
        <v>422</v>
      </c>
      <c r="B476" s="52">
        <v>312</v>
      </c>
      <c r="C476" s="15" t="s">
        <v>343</v>
      </c>
      <c r="D476" s="15" t="s">
        <v>17</v>
      </c>
      <c r="E476" s="14" t="s">
        <v>423</v>
      </c>
      <c r="F476" s="33"/>
      <c r="G476" s="17">
        <f>G477</f>
        <v>58</v>
      </c>
      <c r="H476" s="17">
        <f t="shared" ref="H476:I477" si="211">H477</f>
        <v>60.32</v>
      </c>
      <c r="I476" s="17">
        <f t="shared" si="211"/>
        <v>62.732800000000005</v>
      </c>
    </row>
    <row r="477" spans="1:9" ht="31.5">
      <c r="A477" s="19" t="s">
        <v>24</v>
      </c>
      <c r="B477" s="54">
        <v>312</v>
      </c>
      <c r="C477" s="20" t="s">
        <v>343</v>
      </c>
      <c r="D477" s="20" t="s">
        <v>17</v>
      </c>
      <c r="E477" s="18" t="s">
        <v>423</v>
      </c>
      <c r="F477" s="18" t="s">
        <v>26</v>
      </c>
      <c r="G477" s="21">
        <f>G478</f>
        <v>58</v>
      </c>
      <c r="H477" s="21">
        <f t="shared" si="211"/>
        <v>60.32</v>
      </c>
      <c r="I477" s="21">
        <f t="shared" si="211"/>
        <v>62.732800000000005</v>
      </c>
    </row>
    <row r="478" spans="1:9" ht="15.75">
      <c r="A478" s="39" t="s">
        <v>27</v>
      </c>
      <c r="B478" s="54">
        <v>312</v>
      </c>
      <c r="C478" s="20" t="s">
        <v>343</v>
      </c>
      <c r="D478" s="20" t="s">
        <v>17</v>
      </c>
      <c r="E478" s="18" t="s">
        <v>423</v>
      </c>
      <c r="F478" s="18" t="s">
        <v>28</v>
      </c>
      <c r="G478" s="21">
        <v>58</v>
      </c>
      <c r="H478" s="21">
        <f>G478*1.04</f>
        <v>60.32</v>
      </c>
      <c r="I478" s="21">
        <f>H478*1.04</f>
        <v>62.732800000000005</v>
      </c>
    </row>
    <row r="479" spans="1:9" ht="47.25">
      <c r="A479" s="9" t="s">
        <v>424</v>
      </c>
      <c r="B479" s="52">
        <v>312</v>
      </c>
      <c r="C479" s="15" t="s">
        <v>343</v>
      </c>
      <c r="D479" s="15" t="s">
        <v>17</v>
      </c>
      <c r="E479" s="14" t="s">
        <v>425</v>
      </c>
      <c r="F479" s="33"/>
      <c r="G479" s="17">
        <f>G480</f>
        <v>103</v>
      </c>
      <c r="H479" s="17">
        <f t="shared" ref="H479:I480" si="212">H480</f>
        <v>103.1</v>
      </c>
      <c r="I479" s="17">
        <f t="shared" si="212"/>
        <v>84.6</v>
      </c>
    </row>
    <row r="480" spans="1:9" ht="31.5">
      <c r="A480" s="19" t="s">
        <v>24</v>
      </c>
      <c r="B480" s="54">
        <v>312</v>
      </c>
      <c r="C480" s="20" t="s">
        <v>343</v>
      </c>
      <c r="D480" s="20" t="s">
        <v>17</v>
      </c>
      <c r="E480" s="18" t="s">
        <v>425</v>
      </c>
      <c r="F480" s="18" t="s">
        <v>26</v>
      </c>
      <c r="G480" s="21">
        <f>G481</f>
        <v>103</v>
      </c>
      <c r="H480" s="21">
        <f t="shared" si="212"/>
        <v>103.1</v>
      </c>
      <c r="I480" s="21">
        <f t="shared" si="212"/>
        <v>84.6</v>
      </c>
    </row>
    <row r="481" spans="1:9" ht="15.75">
      <c r="A481" s="19" t="s">
        <v>27</v>
      </c>
      <c r="B481" s="54">
        <v>312</v>
      </c>
      <c r="C481" s="20" t="s">
        <v>343</v>
      </c>
      <c r="D481" s="20" t="s">
        <v>17</v>
      </c>
      <c r="E481" s="18" t="s">
        <v>425</v>
      </c>
      <c r="F481" s="18" t="s">
        <v>28</v>
      </c>
      <c r="G481" s="21">
        <v>103</v>
      </c>
      <c r="H481" s="21">
        <v>103.1</v>
      </c>
      <c r="I481" s="21">
        <v>84.6</v>
      </c>
    </row>
    <row r="482" spans="1:9" ht="47.25">
      <c r="A482" s="56" t="s">
        <v>426</v>
      </c>
      <c r="B482" s="52">
        <v>312</v>
      </c>
      <c r="C482" s="15" t="s">
        <v>343</v>
      </c>
      <c r="D482" s="15" t="s">
        <v>17</v>
      </c>
      <c r="E482" s="14" t="s">
        <v>427</v>
      </c>
      <c r="F482" s="33"/>
      <c r="G482" s="17">
        <f>G483</f>
        <v>61.8</v>
      </c>
      <c r="H482" s="17">
        <f t="shared" ref="H482:I483" si="213">H483</f>
        <v>61.8</v>
      </c>
      <c r="I482" s="17">
        <f t="shared" si="213"/>
        <v>61.8</v>
      </c>
    </row>
    <row r="483" spans="1:9" ht="31.5">
      <c r="A483" s="19" t="s">
        <v>24</v>
      </c>
      <c r="B483" s="54">
        <v>312</v>
      </c>
      <c r="C483" s="20" t="s">
        <v>343</v>
      </c>
      <c r="D483" s="20" t="s">
        <v>17</v>
      </c>
      <c r="E483" s="14" t="s">
        <v>427</v>
      </c>
      <c r="F483" s="18" t="s">
        <v>26</v>
      </c>
      <c r="G483" s="21">
        <f>G484</f>
        <v>61.8</v>
      </c>
      <c r="H483" s="21">
        <f t="shared" si="213"/>
        <v>61.8</v>
      </c>
      <c r="I483" s="21">
        <f t="shared" si="213"/>
        <v>61.8</v>
      </c>
    </row>
    <row r="484" spans="1:9" ht="15.75">
      <c r="A484" s="39" t="s">
        <v>27</v>
      </c>
      <c r="B484" s="54">
        <v>312</v>
      </c>
      <c r="C484" s="20" t="s">
        <v>343</v>
      </c>
      <c r="D484" s="20" t="s">
        <v>17</v>
      </c>
      <c r="E484" s="14" t="s">
        <v>427</v>
      </c>
      <c r="F484" s="18" t="s">
        <v>28</v>
      </c>
      <c r="G484" s="21">
        <v>61.8</v>
      </c>
      <c r="H484" s="21">
        <v>61.8</v>
      </c>
      <c r="I484" s="21">
        <v>61.8</v>
      </c>
    </row>
    <row r="485" spans="1:9" ht="110.25">
      <c r="A485" s="25" t="s">
        <v>428</v>
      </c>
      <c r="B485" s="52">
        <v>312</v>
      </c>
      <c r="C485" s="11" t="s">
        <v>343</v>
      </c>
      <c r="D485" s="11" t="s">
        <v>17</v>
      </c>
      <c r="E485" s="14" t="s">
        <v>429</v>
      </c>
      <c r="F485" s="14"/>
      <c r="G485" s="17">
        <f>G486</f>
        <v>63.8</v>
      </c>
      <c r="H485" s="17">
        <f t="shared" ref="H485:I486" si="214">H486</f>
        <v>60</v>
      </c>
      <c r="I485" s="17">
        <f t="shared" si="214"/>
        <v>60</v>
      </c>
    </row>
    <row r="486" spans="1:9" ht="31.5">
      <c r="A486" s="19" t="s">
        <v>24</v>
      </c>
      <c r="B486" s="54">
        <v>312</v>
      </c>
      <c r="C486" s="20" t="s">
        <v>343</v>
      </c>
      <c r="D486" s="20" t="s">
        <v>17</v>
      </c>
      <c r="E486" s="18" t="s">
        <v>429</v>
      </c>
      <c r="F486" s="18" t="s">
        <v>26</v>
      </c>
      <c r="G486" s="21">
        <f>G487</f>
        <v>63.8</v>
      </c>
      <c r="H486" s="21">
        <f t="shared" si="214"/>
        <v>60</v>
      </c>
      <c r="I486" s="21">
        <f t="shared" si="214"/>
        <v>60</v>
      </c>
    </row>
    <row r="487" spans="1:9" ht="15.75">
      <c r="A487" s="19" t="s">
        <v>27</v>
      </c>
      <c r="B487" s="54">
        <v>312</v>
      </c>
      <c r="C487" s="20" t="s">
        <v>343</v>
      </c>
      <c r="D487" s="20" t="s">
        <v>17</v>
      </c>
      <c r="E487" s="18" t="s">
        <v>429</v>
      </c>
      <c r="F487" s="18" t="s">
        <v>28</v>
      </c>
      <c r="G487" s="21">
        <v>63.8</v>
      </c>
      <c r="H487" s="21">
        <v>60</v>
      </c>
      <c r="I487" s="21">
        <v>60</v>
      </c>
    </row>
    <row r="488" spans="1:9" s="79" customFormat="1" ht="31.5">
      <c r="A488" s="9" t="s">
        <v>430</v>
      </c>
      <c r="B488" s="52">
        <v>312</v>
      </c>
      <c r="C488" s="11" t="s">
        <v>343</v>
      </c>
      <c r="D488" s="11" t="s">
        <v>17</v>
      </c>
      <c r="E488" s="10" t="s">
        <v>431</v>
      </c>
      <c r="F488" s="10"/>
      <c r="G488" s="17">
        <f>G489+G495+G492</f>
        <v>42798.5</v>
      </c>
      <c r="H488" s="17">
        <f t="shared" ref="H488:I488" si="215">H489+H495+H492</f>
        <v>44510.44</v>
      </c>
      <c r="I488" s="17">
        <f t="shared" si="215"/>
        <v>46290.857600000003</v>
      </c>
    </row>
    <row r="489" spans="1:9" s="79" customFormat="1" ht="47.25">
      <c r="A489" s="9" t="s">
        <v>432</v>
      </c>
      <c r="B489" s="52">
        <v>312</v>
      </c>
      <c r="C489" s="15" t="s">
        <v>343</v>
      </c>
      <c r="D489" s="15" t="s">
        <v>17</v>
      </c>
      <c r="E489" s="10" t="s">
        <v>433</v>
      </c>
      <c r="F489" s="33"/>
      <c r="G489" s="17">
        <f>G490</f>
        <v>42521.599999999999</v>
      </c>
      <c r="H489" s="17">
        <f t="shared" ref="H489:I490" si="216">H490</f>
        <v>44222.464</v>
      </c>
      <c r="I489" s="17">
        <f t="shared" si="216"/>
        <v>45991.362560000001</v>
      </c>
    </row>
    <row r="490" spans="1:9" s="79" customFormat="1" ht="31.5">
      <c r="A490" s="19" t="s">
        <v>24</v>
      </c>
      <c r="B490" s="54">
        <v>312</v>
      </c>
      <c r="C490" s="20" t="s">
        <v>343</v>
      </c>
      <c r="D490" s="20" t="s">
        <v>17</v>
      </c>
      <c r="E490" s="18" t="s">
        <v>433</v>
      </c>
      <c r="F490" s="18" t="s">
        <v>26</v>
      </c>
      <c r="G490" s="21">
        <f>G491</f>
        <v>42521.599999999999</v>
      </c>
      <c r="H490" s="21">
        <f t="shared" si="216"/>
        <v>44222.464</v>
      </c>
      <c r="I490" s="21">
        <f t="shared" si="216"/>
        <v>45991.362560000001</v>
      </c>
    </row>
    <row r="491" spans="1:9" s="79" customFormat="1" ht="15.75">
      <c r="A491" s="19" t="s">
        <v>27</v>
      </c>
      <c r="B491" s="54">
        <v>312</v>
      </c>
      <c r="C491" s="20" t="s">
        <v>343</v>
      </c>
      <c r="D491" s="20" t="s">
        <v>17</v>
      </c>
      <c r="E491" s="18" t="s">
        <v>433</v>
      </c>
      <c r="F491" s="18" t="s">
        <v>28</v>
      </c>
      <c r="G491" s="21">
        <v>42521.599999999999</v>
      </c>
      <c r="H491" s="21">
        <f>G491*1.04</f>
        <v>44222.464</v>
      </c>
      <c r="I491" s="21">
        <f>H491*1.04</f>
        <v>45991.362560000001</v>
      </c>
    </row>
    <row r="492" spans="1:9" s="79" customFormat="1" ht="31.5">
      <c r="A492" s="9" t="s">
        <v>434</v>
      </c>
      <c r="B492" s="52">
        <v>312</v>
      </c>
      <c r="C492" s="15" t="s">
        <v>343</v>
      </c>
      <c r="D492" s="15" t="s">
        <v>17</v>
      </c>
      <c r="E492" s="10" t="s">
        <v>435</v>
      </c>
      <c r="F492" s="33"/>
      <c r="G492" s="17">
        <f>G493</f>
        <v>200</v>
      </c>
      <c r="H492" s="17">
        <f t="shared" ref="H492:I493" si="217">H493</f>
        <v>208</v>
      </c>
      <c r="I492" s="17">
        <f t="shared" si="217"/>
        <v>216.32</v>
      </c>
    </row>
    <row r="493" spans="1:9" s="79" customFormat="1" ht="31.5">
      <c r="A493" s="19" t="s">
        <v>24</v>
      </c>
      <c r="B493" s="54">
        <v>312</v>
      </c>
      <c r="C493" s="20" t="s">
        <v>343</v>
      </c>
      <c r="D493" s="20" t="s">
        <v>17</v>
      </c>
      <c r="E493" s="18" t="s">
        <v>435</v>
      </c>
      <c r="F493" s="18" t="s">
        <v>26</v>
      </c>
      <c r="G493" s="21">
        <f>G494</f>
        <v>200</v>
      </c>
      <c r="H493" s="21">
        <f t="shared" si="217"/>
        <v>208</v>
      </c>
      <c r="I493" s="21">
        <f t="shared" si="217"/>
        <v>216.32</v>
      </c>
    </row>
    <row r="494" spans="1:9" s="79" customFormat="1" ht="15.75">
      <c r="A494" s="19" t="s">
        <v>27</v>
      </c>
      <c r="B494" s="54">
        <v>312</v>
      </c>
      <c r="C494" s="20" t="s">
        <v>343</v>
      </c>
      <c r="D494" s="20" t="s">
        <v>17</v>
      </c>
      <c r="E494" s="18" t="s">
        <v>435</v>
      </c>
      <c r="F494" s="18" t="s">
        <v>28</v>
      </c>
      <c r="G494" s="21">
        <v>200</v>
      </c>
      <c r="H494" s="21">
        <f>G494*1.04</f>
        <v>208</v>
      </c>
      <c r="I494" s="21">
        <f>H494*1.04</f>
        <v>216.32</v>
      </c>
    </row>
    <row r="495" spans="1:9" s="79" customFormat="1" ht="47.25">
      <c r="A495" s="9" t="s">
        <v>422</v>
      </c>
      <c r="B495" s="52">
        <v>312</v>
      </c>
      <c r="C495" s="15" t="s">
        <v>343</v>
      </c>
      <c r="D495" s="15" t="s">
        <v>17</v>
      </c>
      <c r="E495" s="10" t="s">
        <v>436</v>
      </c>
      <c r="F495" s="33"/>
      <c r="G495" s="17">
        <f>G496</f>
        <v>76.900000000000006</v>
      </c>
      <c r="H495" s="17">
        <f t="shared" ref="H495:I496" si="218">H496</f>
        <v>79.976000000000013</v>
      </c>
      <c r="I495" s="17">
        <f t="shared" si="218"/>
        <v>83.17504000000001</v>
      </c>
    </row>
    <row r="496" spans="1:9" s="79" customFormat="1" ht="31.5">
      <c r="A496" s="19" t="s">
        <v>24</v>
      </c>
      <c r="B496" s="54">
        <v>312</v>
      </c>
      <c r="C496" s="20" t="s">
        <v>343</v>
      </c>
      <c r="D496" s="20" t="s">
        <v>17</v>
      </c>
      <c r="E496" s="18" t="s">
        <v>436</v>
      </c>
      <c r="F496" s="18" t="s">
        <v>26</v>
      </c>
      <c r="G496" s="21">
        <f>G497</f>
        <v>76.900000000000006</v>
      </c>
      <c r="H496" s="21">
        <f t="shared" si="218"/>
        <v>79.976000000000013</v>
      </c>
      <c r="I496" s="21">
        <f t="shared" si="218"/>
        <v>83.17504000000001</v>
      </c>
    </row>
    <row r="497" spans="1:9" s="79" customFormat="1" ht="15.75">
      <c r="A497" s="19" t="s">
        <v>27</v>
      </c>
      <c r="B497" s="54">
        <v>312</v>
      </c>
      <c r="C497" s="20" t="s">
        <v>343</v>
      </c>
      <c r="D497" s="20" t="s">
        <v>17</v>
      </c>
      <c r="E497" s="18" t="s">
        <v>436</v>
      </c>
      <c r="F497" s="18" t="s">
        <v>28</v>
      </c>
      <c r="G497" s="21">
        <v>76.900000000000006</v>
      </c>
      <c r="H497" s="21">
        <f>G497*1.04</f>
        <v>79.976000000000013</v>
      </c>
      <c r="I497" s="21">
        <f>H497*1.04</f>
        <v>83.17504000000001</v>
      </c>
    </row>
    <row r="498" spans="1:9" s="79" customFormat="1" ht="15.75">
      <c r="A498" s="9" t="s">
        <v>437</v>
      </c>
      <c r="B498" s="52">
        <v>312</v>
      </c>
      <c r="C498" s="11" t="s">
        <v>343</v>
      </c>
      <c r="D498" s="11" t="s">
        <v>17</v>
      </c>
      <c r="E498" s="10" t="s">
        <v>438</v>
      </c>
      <c r="F498" s="10"/>
      <c r="G498" s="17">
        <f>G499+G505+G502</f>
        <v>11185.300000000001</v>
      </c>
      <c r="H498" s="17">
        <f t="shared" ref="H498:I498" si="219">H499+H505+H502</f>
        <v>11632.712</v>
      </c>
      <c r="I498" s="17">
        <f t="shared" si="219"/>
        <v>12098.020480000001</v>
      </c>
    </row>
    <row r="499" spans="1:9" ht="15.75">
      <c r="A499" s="9" t="s">
        <v>439</v>
      </c>
      <c r="B499" s="52">
        <v>312</v>
      </c>
      <c r="C499" s="15" t="s">
        <v>343</v>
      </c>
      <c r="D499" s="15" t="s">
        <v>17</v>
      </c>
      <c r="E499" s="10" t="s">
        <v>440</v>
      </c>
      <c r="F499" s="71"/>
      <c r="G499" s="17">
        <f>G500</f>
        <v>11146.6</v>
      </c>
      <c r="H499" s="17">
        <f t="shared" ref="H499:I500" si="220">H500</f>
        <v>11592.464</v>
      </c>
      <c r="I499" s="17">
        <f t="shared" si="220"/>
        <v>12056.162560000001</v>
      </c>
    </row>
    <row r="500" spans="1:9" ht="31.5">
      <c r="A500" s="19" t="s">
        <v>24</v>
      </c>
      <c r="B500" s="54">
        <v>312</v>
      </c>
      <c r="C500" s="20" t="s">
        <v>343</v>
      </c>
      <c r="D500" s="20" t="s">
        <v>17</v>
      </c>
      <c r="E500" s="18" t="s">
        <v>440</v>
      </c>
      <c r="F500" s="18" t="s">
        <v>26</v>
      </c>
      <c r="G500" s="21">
        <f>G501</f>
        <v>11146.6</v>
      </c>
      <c r="H500" s="21">
        <f t="shared" si="220"/>
        <v>11592.464</v>
      </c>
      <c r="I500" s="21">
        <f t="shared" si="220"/>
        <v>12056.162560000001</v>
      </c>
    </row>
    <row r="501" spans="1:9" ht="15.75">
      <c r="A501" s="19" t="s">
        <v>27</v>
      </c>
      <c r="B501" s="54">
        <v>312</v>
      </c>
      <c r="C501" s="20" t="s">
        <v>343</v>
      </c>
      <c r="D501" s="20" t="s">
        <v>17</v>
      </c>
      <c r="E501" s="18" t="s">
        <v>440</v>
      </c>
      <c r="F501" s="18" t="s">
        <v>28</v>
      </c>
      <c r="G501" s="21">
        <v>11146.6</v>
      </c>
      <c r="H501" s="21">
        <f>G501*1.04</f>
        <v>11592.464</v>
      </c>
      <c r="I501" s="21">
        <f>H501*1.04</f>
        <v>12056.162560000001</v>
      </c>
    </row>
    <row r="502" spans="1:9" ht="47.25">
      <c r="A502" s="25" t="s">
        <v>441</v>
      </c>
      <c r="B502" s="52">
        <v>312</v>
      </c>
      <c r="C502" s="11" t="s">
        <v>343</v>
      </c>
      <c r="D502" s="11" t="s">
        <v>17</v>
      </c>
      <c r="E502" s="14" t="s">
        <v>442</v>
      </c>
      <c r="F502" s="14"/>
      <c r="G502" s="17">
        <f>G503</f>
        <v>27</v>
      </c>
      <c r="H502" s="17">
        <f t="shared" ref="H502:I503" si="221">H503</f>
        <v>28.080000000000002</v>
      </c>
      <c r="I502" s="17">
        <f t="shared" si="221"/>
        <v>29.203200000000002</v>
      </c>
    </row>
    <row r="503" spans="1:9" ht="31.5">
      <c r="A503" s="19" t="s">
        <v>24</v>
      </c>
      <c r="B503" s="54">
        <v>312</v>
      </c>
      <c r="C503" s="20" t="s">
        <v>343</v>
      </c>
      <c r="D503" s="20" t="s">
        <v>17</v>
      </c>
      <c r="E503" s="18" t="s">
        <v>442</v>
      </c>
      <c r="F503" s="18" t="s">
        <v>26</v>
      </c>
      <c r="G503" s="21">
        <f>G504</f>
        <v>27</v>
      </c>
      <c r="H503" s="21">
        <f t="shared" si="221"/>
        <v>28.080000000000002</v>
      </c>
      <c r="I503" s="21">
        <f t="shared" si="221"/>
        <v>29.203200000000002</v>
      </c>
    </row>
    <row r="504" spans="1:9" ht="15.75">
      <c r="A504" s="19" t="s">
        <v>27</v>
      </c>
      <c r="B504" s="54">
        <v>312</v>
      </c>
      <c r="C504" s="20" t="s">
        <v>343</v>
      </c>
      <c r="D504" s="20" t="s">
        <v>17</v>
      </c>
      <c r="E504" s="18" t="s">
        <v>442</v>
      </c>
      <c r="F504" s="18" t="s">
        <v>28</v>
      </c>
      <c r="G504" s="21">
        <v>27</v>
      </c>
      <c r="H504" s="21">
        <f>G504*1.04</f>
        <v>28.080000000000002</v>
      </c>
      <c r="I504" s="21">
        <f>H504*1.04</f>
        <v>29.203200000000002</v>
      </c>
    </row>
    <row r="505" spans="1:9" ht="47.25">
      <c r="A505" s="9" t="s">
        <v>422</v>
      </c>
      <c r="B505" s="52">
        <v>312</v>
      </c>
      <c r="C505" s="15" t="s">
        <v>343</v>
      </c>
      <c r="D505" s="15" t="s">
        <v>17</v>
      </c>
      <c r="E505" s="10" t="s">
        <v>443</v>
      </c>
      <c r="F505" s="33"/>
      <c r="G505" s="17">
        <f>G506</f>
        <v>11.7</v>
      </c>
      <c r="H505" s="17">
        <f t="shared" ref="H505:I506" si="222">H506</f>
        <v>12.167999999999999</v>
      </c>
      <c r="I505" s="17">
        <f t="shared" si="222"/>
        <v>12.654719999999999</v>
      </c>
    </row>
    <row r="506" spans="1:9" ht="31.5">
      <c r="A506" s="19" t="s">
        <v>24</v>
      </c>
      <c r="B506" s="54">
        <v>312</v>
      </c>
      <c r="C506" s="20" t="s">
        <v>343</v>
      </c>
      <c r="D506" s="20" t="s">
        <v>17</v>
      </c>
      <c r="E506" s="18" t="s">
        <v>443</v>
      </c>
      <c r="F506" s="18" t="s">
        <v>26</v>
      </c>
      <c r="G506" s="21">
        <f>G507</f>
        <v>11.7</v>
      </c>
      <c r="H506" s="21">
        <f t="shared" si="222"/>
        <v>12.167999999999999</v>
      </c>
      <c r="I506" s="21">
        <f t="shared" si="222"/>
        <v>12.654719999999999</v>
      </c>
    </row>
    <row r="507" spans="1:9" ht="15.75">
      <c r="A507" s="19" t="s">
        <v>27</v>
      </c>
      <c r="B507" s="54">
        <v>312</v>
      </c>
      <c r="C507" s="20" t="s">
        <v>343</v>
      </c>
      <c r="D507" s="20" t="s">
        <v>17</v>
      </c>
      <c r="E507" s="18" t="s">
        <v>443</v>
      </c>
      <c r="F507" s="18" t="s">
        <v>28</v>
      </c>
      <c r="G507" s="21">
        <v>11.7</v>
      </c>
      <c r="H507" s="21">
        <f>G507*1.04</f>
        <v>12.167999999999999</v>
      </c>
      <c r="I507" s="21">
        <f>H507*1.04</f>
        <v>12.654719999999999</v>
      </c>
    </row>
    <row r="508" spans="1:9" ht="63">
      <c r="A508" s="9" t="s">
        <v>444</v>
      </c>
      <c r="B508" s="52">
        <v>312</v>
      </c>
      <c r="C508" s="11" t="s">
        <v>343</v>
      </c>
      <c r="D508" s="11" t="s">
        <v>17</v>
      </c>
      <c r="E508" s="10" t="s">
        <v>108</v>
      </c>
      <c r="F508" s="18"/>
      <c r="G508" s="17">
        <f>SUM(G509)</f>
        <v>35</v>
      </c>
      <c r="H508" s="17">
        <f t="shared" ref="H508:I508" si="223">SUM(H509)</f>
        <v>36.4</v>
      </c>
      <c r="I508" s="17">
        <f t="shared" si="223"/>
        <v>37.856000000000002</v>
      </c>
    </row>
    <row r="509" spans="1:9" ht="31.5">
      <c r="A509" s="9" t="s">
        <v>393</v>
      </c>
      <c r="B509" s="52">
        <v>312</v>
      </c>
      <c r="C509" s="11" t="s">
        <v>343</v>
      </c>
      <c r="D509" s="11" t="s">
        <v>17</v>
      </c>
      <c r="E509" s="10" t="s">
        <v>394</v>
      </c>
      <c r="F509" s="10"/>
      <c r="G509" s="17">
        <f>G510</f>
        <v>35</v>
      </c>
      <c r="H509" s="17">
        <f t="shared" ref="H509:I511" si="224">H510</f>
        <v>36.4</v>
      </c>
      <c r="I509" s="17">
        <f t="shared" si="224"/>
        <v>37.856000000000002</v>
      </c>
    </row>
    <row r="510" spans="1:9" ht="15.75">
      <c r="A510" s="9" t="s">
        <v>445</v>
      </c>
      <c r="B510" s="52">
        <v>312</v>
      </c>
      <c r="C510" s="11" t="s">
        <v>343</v>
      </c>
      <c r="D510" s="11" t="s">
        <v>17</v>
      </c>
      <c r="E510" s="10" t="s">
        <v>446</v>
      </c>
      <c r="F510" s="10"/>
      <c r="G510" s="17">
        <f>G511</f>
        <v>35</v>
      </c>
      <c r="H510" s="17">
        <f t="shared" si="224"/>
        <v>36.4</v>
      </c>
      <c r="I510" s="17">
        <f t="shared" si="224"/>
        <v>37.856000000000002</v>
      </c>
    </row>
    <row r="511" spans="1:9" ht="31.5">
      <c r="A511" s="19" t="s">
        <v>83</v>
      </c>
      <c r="B511" s="54">
        <v>312</v>
      </c>
      <c r="C511" s="20" t="s">
        <v>343</v>
      </c>
      <c r="D511" s="20" t="s">
        <v>17</v>
      </c>
      <c r="E511" s="18" t="s">
        <v>446</v>
      </c>
      <c r="F511" s="18" t="s">
        <v>84</v>
      </c>
      <c r="G511" s="21">
        <f>G512</f>
        <v>35</v>
      </c>
      <c r="H511" s="21">
        <f t="shared" si="224"/>
        <v>36.4</v>
      </c>
      <c r="I511" s="21">
        <f t="shared" si="224"/>
        <v>37.856000000000002</v>
      </c>
    </row>
    <row r="512" spans="1:9" ht="31.5">
      <c r="A512" s="19" t="s">
        <v>85</v>
      </c>
      <c r="B512" s="54">
        <v>312</v>
      </c>
      <c r="C512" s="20" t="s">
        <v>343</v>
      </c>
      <c r="D512" s="20" t="s">
        <v>17</v>
      </c>
      <c r="E512" s="18" t="s">
        <v>446</v>
      </c>
      <c r="F512" s="18" t="s">
        <v>86</v>
      </c>
      <c r="G512" s="21">
        <v>35</v>
      </c>
      <c r="H512" s="21">
        <f>G512*1.04</f>
        <v>36.4</v>
      </c>
      <c r="I512" s="21">
        <f>H512*1.04</f>
        <v>37.856000000000002</v>
      </c>
    </row>
    <row r="513" spans="1:9" ht="15.75">
      <c r="A513" s="9" t="s">
        <v>92</v>
      </c>
      <c r="B513" s="52">
        <v>312</v>
      </c>
      <c r="C513" s="15" t="s">
        <v>93</v>
      </c>
      <c r="D513" s="15"/>
      <c r="E513" s="18"/>
      <c r="F513" s="18"/>
      <c r="G513" s="17">
        <f>G514+G520+G545+G554</f>
        <v>16440.7</v>
      </c>
      <c r="H513" s="17">
        <f t="shared" ref="H513:I513" si="225">H514+H520+H545+H554</f>
        <v>12373.436</v>
      </c>
      <c r="I513" s="17">
        <f t="shared" si="225"/>
        <v>12762.273440000001</v>
      </c>
    </row>
    <row r="514" spans="1:9" ht="15.75">
      <c r="A514" s="9" t="s">
        <v>447</v>
      </c>
      <c r="B514" s="52">
        <v>312</v>
      </c>
      <c r="C514" s="15" t="s">
        <v>93</v>
      </c>
      <c r="D514" s="15" t="s">
        <v>17</v>
      </c>
      <c r="E514" s="27"/>
      <c r="F514" s="33"/>
      <c r="G514" s="17">
        <f>G515</f>
        <v>3481.8</v>
      </c>
      <c r="H514" s="17">
        <f t="shared" ref="H514:I518" si="226">H515</f>
        <v>3621.0720000000001</v>
      </c>
      <c r="I514" s="17">
        <f t="shared" si="226"/>
        <v>3765.9148800000003</v>
      </c>
    </row>
    <row r="515" spans="1:9" ht="47.25">
      <c r="A515" s="9" t="s">
        <v>258</v>
      </c>
      <c r="B515" s="52">
        <v>312</v>
      </c>
      <c r="C515" s="15" t="s">
        <v>93</v>
      </c>
      <c r="D515" s="15" t="s">
        <v>17</v>
      </c>
      <c r="E515" s="14" t="s">
        <v>259</v>
      </c>
      <c r="F515" s="14"/>
      <c r="G515" s="17">
        <f>G516</f>
        <v>3481.8</v>
      </c>
      <c r="H515" s="17">
        <f t="shared" si="226"/>
        <v>3621.0720000000001</v>
      </c>
      <c r="I515" s="17">
        <f t="shared" si="226"/>
        <v>3765.9148800000003</v>
      </c>
    </row>
    <row r="516" spans="1:9" ht="47.25">
      <c r="A516" s="9" t="s">
        <v>448</v>
      </c>
      <c r="B516" s="52">
        <v>312</v>
      </c>
      <c r="C516" s="15" t="s">
        <v>93</v>
      </c>
      <c r="D516" s="15" t="s">
        <v>17</v>
      </c>
      <c r="E516" s="14" t="s">
        <v>449</v>
      </c>
      <c r="F516" s="14"/>
      <c r="G516" s="17">
        <f>G517</f>
        <v>3481.8</v>
      </c>
      <c r="H516" s="17">
        <f t="shared" si="226"/>
        <v>3621.0720000000001</v>
      </c>
      <c r="I516" s="17">
        <f t="shared" si="226"/>
        <v>3765.9148800000003</v>
      </c>
    </row>
    <row r="517" spans="1:9" ht="47.25">
      <c r="A517" s="9" t="s">
        <v>450</v>
      </c>
      <c r="B517" s="52">
        <v>312</v>
      </c>
      <c r="C517" s="15" t="s">
        <v>93</v>
      </c>
      <c r="D517" s="15" t="s">
        <v>17</v>
      </c>
      <c r="E517" s="14" t="s">
        <v>451</v>
      </c>
      <c r="F517" s="14"/>
      <c r="G517" s="17">
        <f>G518</f>
        <v>3481.8</v>
      </c>
      <c r="H517" s="17">
        <f t="shared" si="226"/>
        <v>3621.0720000000001</v>
      </c>
      <c r="I517" s="17">
        <f t="shared" si="226"/>
        <v>3765.9148800000003</v>
      </c>
    </row>
    <row r="518" spans="1:9" ht="15.75">
      <c r="A518" s="19" t="s">
        <v>407</v>
      </c>
      <c r="B518" s="54">
        <v>312</v>
      </c>
      <c r="C518" s="20" t="s">
        <v>93</v>
      </c>
      <c r="D518" s="20" t="s">
        <v>17</v>
      </c>
      <c r="E518" s="18" t="s">
        <v>451</v>
      </c>
      <c r="F518" s="18" t="s">
        <v>408</v>
      </c>
      <c r="G518" s="21">
        <f>G519</f>
        <v>3481.8</v>
      </c>
      <c r="H518" s="21">
        <f t="shared" si="226"/>
        <v>3621.0720000000001</v>
      </c>
      <c r="I518" s="21">
        <f t="shared" si="226"/>
        <v>3765.9148800000003</v>
      </c>
    </row>
    <row r="519" spans="1:9" ht="15.75">
      <c r="A519" s="19" t="s">
        <v>452</v>
      </c>
      <c r="B519" s="54">
        <v>312</v>
      </c>
      <c r="C519" s="20" t="s">
        <v>93</v>
      </c>
      <c r="D519" s="20" t="s">
        <v>17</v>
      </c>
      <c r="E519" s="18" t="s">
        <v>451</v>
      </c>
      <c r="F519" s="18" t="s">
        <v>453</v>
      </c>
      <c r="G519" s="21">
        <v>3481.8</v>
      </c>
      <c r="H519" s="21">
        <f>G519*1.04</f>
        <v>3621.0720000000001</v>
      </c>
      <c r="I519" s="21">
        <f>H519*1.04</f>
        <v>3765.9148800000003</v>
      </c>
    </row>
    <row r="520" spans="1:9" ht="15.75">
      <c r="A520" s="9" t="s">
        <v>454</v>
      </c>
      <c r="B520" s="52">
        <v>312</v>
      </c>
      <c r="C520" s="15" t="s">
        <v>93</v>
      </c>
      <c r="D520" s="15" t="s">
        <v>52</v>
      </c>
      <c r="E520" s="10"/>
      <c r="F520" s="10"/>
      <c r="G520" s="17">
        <f>G521+G528+G540+G533</f>
        <v>3576</v>
      </c>
      <c r="H520" s="17">
        <f t="shared" ref="H520:I520" si="227">H521+H528+H540+H533</f>
        <v>567.81200000000001</v>
      </c>
      <c r="I520" s="17">
        <f t="shared" si="227"/>
        <v>590.39248000000009</v>
      </c>
    </row>
    <row r="521" spans="1:9" ht="31.5">
      <c r="A521" s="9" t="s">
        <v>455</v>
      </c>
      <c r="B521" s="52">
        <v>312</v>
      </c>
      <c r="C521" s="15" t="s">
        <v>93</v>
      </c>
      <c r="D521" s="15" t="s">
        <v>52</v>
      </c>
      <c r="E521" s="10" t="s">
        <v>456</v>
      </c>
      <c r="F521" s="10"/>
      <c r="G521" s="17">
        <f>G522+G525</f>
        <v>292.8</v>
      </c>
      <c r="H521" s="17">
        <f t="shared" ref="H521:I521" si="228">H522+H525</f>
        <v>304.512</v>
      </c>
      <c r="I521" s="17">
        <f t="shared" si="228"/>
        <v>316.69248000000005</v>
      </c>
    </row>
    <row r="522" spans="1:9" ht="31.5">
      <c r="A522" s="9" t="s">
        <v>457</v>
      </c>
      <c r="B522" s="52">
        <v>312</v>
      </c>
      <c r="C522" s="15" t="s">
        <v>458</v>
      </c>
      <c r="D522" s="15" t="s">
        <v>459</v>
      </c>
      <c r="E522" s="10" t="s">
        <v>460</v>
      </c>
      <c r="F522" s="10"/>
      <c r="G522" s="17">
        <f>G523</f>
        <v>284.8</v>
      </c>
      <c r="H522" s="17">
        <f t="shared" ref="H522:I523" si="229">H523</f>
        <v>296.19200000000001</v>
      </c>
      <c r="I522" s="17">
        <f t="shared" si="229"/>
        <v>308.03968000000003</v>
      </c>
    </row>
    <row r="523" spans="1:9" ht="15.75">
      <c r="A523" s="19" t="s">
        <v>407</v>
      </c>
      <c r="B523" s="54">
        <v>312</v>
      </c>
      <c r="C523" s="20" t="s">
        <v>93</v>
      </c>
      <c r="D523" s="20" t="s">
        <v>52</v>
      </c>
      <c r="E523" s="18" t="s">
        <v>460</v>
      </c>
      <c r="F523" s="18" t="s">
        <v>408</v>
      </c>
      <c r="G523" s="21">
        <f>G524</f>
        <v>284.8</v>
      </c>
      <c r="H523" s="21">
        <f t="shared" si="229"/>
        <v>296.19200000000001</v>
      </c>
      <c r="I523" s="21">
        <f t="shared" si="229"/>
        <v>308.03968000000003</v>
      </c>
    </row>
    <row r="524" spans="1:9" ht="31.5">
      <c r="A524" s="19" t="s">
        <v>461</v>
      </c>
      <c r="B524" s="54">
        <v>312</v>
      </c>
      <c r="C524" s="20" t="s">
        <v>93</v>
      </c>
      <c r="D524" s="20" t="s">
        <v>52</v>
      </c>
      <c r="E524" s="18" t="s">
        <v>460</v>
      </c>
      <c r="F524" s="18" t="s">
        <v>462</v>
      </c>
      <c r="G524" s="21">
        <v>284.8</v>
      </c>
      <c r="H524" s="21">
        <f>G524*1.04</f>
        <v>296.19200000000001</v>
      </c>
      <c r="I524" s="21">
        <f>H524*1.04</f>
        <v>308.03968000000003</v>
      </c>
    </row>
    <row r="525" spans="1:9" ht="31.5">
      <c r="A525" s="56" t="s">
        <v>463</v>
      </c>
      <c r="B525" s="52">
        <v>312</v>
      </c>
      <c r="C525" s="15" t="s">
        <v>458</v>
      </c>
      <c r="D525" s="15" t="s">
        <v>459</v>
      </c>
      <c r="E525" s="10" t="s">
        <v>464</v>
      </c>
      <c r="F525" s="10"/>
      <c r="G525" s="17">
        <f>G526</f>
        <v>8</v>
      </c>
      <c r="H525" s="17">
        <f t="shared" ref="H525:I526" si="230">H526</f>
        <v>8.32</v>
      </c>
      <c r="I525" s="17">
        <f t="shared" si="230"/>
        <v>8.6528000000000009</v>
      </c>
    </row>
    <row r="526" spans="1:9" ht="31.5">
      <c r="A526" s="19" t="s">
        <v>83</v>
      </c>
      <c r="B526" s="54">
        <v>312</v>
      </c>
      <c r="C526" s="20" t="s">
        <v>93</v>
      </c>
      <c r="D526" s="20" t="s">
        <v>52</v>
      </c>
      <c r="E526" s="18" t="s">
        <v>464</v>
      </c>
      <c r="F526" s="18" t="s">
        <v>84</v>
      </c>
      <c r="G526" s="21">
        <f>G527</f>
        <v>8</v>
      </c>
      <c r="H526" s="21">
        <f t="shared" si="230"/>
        <v>8.32</v>
      </c>
      <c r="I526" s="21">
        <f t="shared" si="230"/>
        <v>8.6528000000000009</v>
      </c>
    </row>
    <row r="527" spans="1:9" ht="31.5">
      <c r="A527" s="19" t="s">
        <v>85</v>
      </c>
      <c r="B527" s="54">
        <v>312</v>
      </c>
      <c r="C527" s="20" t="s">
        <v>93</v>
      </c>
      <c r="D527" s="20" t="s">
        <v>52</v>
      </c>
      <c r="E527" s="18" t="s">
        <v>464</v>
      </c>
      <c r="F527" s="18" t="s">
        <v>86</v>
      </c>
      <c r="G527" s="21">
        <v>8</v>
      </c>
      <c r="H527" s="21">
        <f>G527*1.04</f>
        <v>8.32</v>
      </c>
      <c r="I527" s="21">
        <f>H527*1.04</f>
        <v>8.6528000000000009</v>
      </c>
    </row>
    <row r="528" spans="1:9" ht="47.25">
      <c r="A528" s="9" t="s">
        <v>465</v>
      </c>
      <c r="B528" s="10" t="s">
        <v>237</v>
      </c>
      <c r="C528" s="11" t="s">
        <v>93</v>
      </c>
      <c r="D528" s="11" t="s">
        <v>52</v>
      </c>
      <c r="E528" s="10" t="s">
        <v>142</v>
      </c>
      <c r="F528" s="18"/>
      <c r="G528" s="17">
        <f>G529</f>
        <v>3.3</v>
      </c>
      <c r="H528" s="17">
        <f t="shared" ref="H528:I531" si="231">H529</f>
        <v>3.3</v>
      </c>
      <c r="I528" s="17">
        <f t="shared" si="231"/>
        <v>3.3</v>
      </c>
    </row>
    <row r="529" spans="1:9" ht="47.25">
      <c r="A529" s="9" t="s">
        <v>466</v>
      </c>
      <c r="B529" s="10" t="s">
        <v>237</v>
      </c>
      <c r="C529" s="11" t="s">
        <v>93</v>
      </c>
      <c r="D529" s="11" t="s">
        <v>52</v>
      </c>
      <c r="E529" s="10" t="s">
        <v>467</v>
      </c>
      <c r="F529" s="18"/>
      <c r="G529" s="17">
        <f>G530</f>
        <v>3.3</v>
      </c>
      <c r="H529" s="17">
        <f t="shared" si="231"/>
        <v>3.3</v>
      </c>
      <c r="I529" s="17">
        <f t="shared" si="231"/>
        <v>3.3</v>
      </c>
    </row>
    <row r="530" spans="1:9" ht="63">
      <c r="A530" s="9" t="s">
        <v>468</v>
      </c>
      <c r="B530" s="10" t="s">
        <v>237</v>
      </c>
      <c r="C530" s="11" t="s">
        <v>93</v>
      </c>
      <c r="D530" s="11" t="s">
        <v>52</v>
      </c>
      <c r="E530" s="10" t="s">
        <v>469</v>
      </c>
      <c r="F530" s="14"/>
      <c r="G530" s="17">
        <f>G531</f>
        <v>3.3</v>
      </c>
      <c r="H530" s="17">
        <f t="shared" si="231"/>
        <v>3.3</v>
      </c>
      <c r="I530" s="17">
        <f t="shared" si="231"/>
        <v>3.3</v>
      </c>
    </row>
    <row r="531" spans="1:9" ht="15.75">
      <c r="A531" s="19" t="s">
        <v>61</v>
      </c>
      <c r="B531" s="18" t="s">
        <v>237</v>
      </c>
      <c r="C531" s="20" t="s">
        <v>93</v>
      </c>
      <c r="D531" s="20" t="s">
        <v>52</v>
      </c>
      <c r="E531" s="18" t="s">
        <v>469</v>
      </c>
      <c r="F531" s="18" t="s">
        <v>62</v>
      </c>
      <c r="G531" s="21">
        <f>G532</f>
        <v>3.3</v>
      </c>
      <c r="H531" s="21">
        <f t="shared" si="231"/>
        <v>3.3</v>
      </c>
      <c r="I531" s="21">
        <f t="shared" si="231"/>
        <v>3.3</v>
      </c>
    </row>
    <row r="532" spans="1:9" ht="47.25">
      <c r="A532" s="19" t="s">
        <v>63</v>
      </c>
      <c r="B532" s="18" t="s">
        <v>237</v>
      </c>
      <c r="C532" s="20" t="s">
        <v>93</v>
      </c>
      <c r="D532" s="20" t="s">
        <v>52</v>
      </c>
      <c r="E532" s="18" t="s">
        <v>469</v>
      </c>
      <c r="F532" s="18" t="s">
        <v>64</v>
      </c>
      <c r="G532" s="21">
        <v>3.3</v>
      </c>
      <c r="H532" s="21">
        <v>3.3</v>
      </c>
      <c r="I532" s="21">
        <v>3.3</v>
      </c>
    </row>
    <row r="533" spans="1:9" ht="47.25">
      <c r="A533" s="9" t="s">
        <v>351</v>
      </c>
      <c r="B533" s="52">
        <v>312</v>
      </c>
      <c r="C533" s="11" t="s">
        <v>93</v>
      </c>
      <c r="D533" s="11" t="s">
        <v>52</v>
      </c>
      <c r="E533" s="10" t="s">
        <v>246</v>
      </c>
      <c r="F533" s="10"/>
      <c r="G533" s="17">
        <f>G534+G537</f>
        <v>3029.9</v>
      </c>
      <c r="H533" s="17">
        <f t="shared" ref="H533:I533" si="232">H534+H537</f>
        <v>0</v>
      </c>
      <c r="I533" s="17">
        <f t="shared" si="232"/>
        <v>0</v>
      </c>
    </row>
    <row r="534" spans="1:9" ht="47.25">
      <c r="A534" s="28" t="s">
        <v>470</v>
      </c>
      <c r="B534" s="52">
        <v>312</v>
      </c>
      <c r="C534" s="11" t="s">
        <v>93</v>
      </c>
      <c r="D534" s="11" t="s">
        <v>52</v>
      </c>
      <c r="E534" s="10" t="s">
        <v>471</v>
      </c>
      <c r="F534" s="10"/>
      <c r="G534" s="17">
        <f>G535</f>
        <v>2968.1</v>
      </c>
      <c r="H534" s="17">
        <f t="shared" ref="H534:I535" si="233">H535</f>
        <v>0</v>
      </c>
      <c r="I534" s="17">
        <f t="shared" si="233"/>
        <v>0</v>
      </c>
    </row>
    <row r="535" spans="1:9" ht="15.75">
      <c r="A535" s="19" t="s">
        <v>407</v>
      </c>
      <c r="B535" s="54">
        <v>312</v>
      </c>
      <c r="C535" s="20" t="s">
        <v>93</v>
      </c>
      <c r="D535" s="20" t="s">
        <v>52</v>
      </c>
      <c r="E535" s="18" t="s">
        <v>471</v>
      </c>
      <c r="F535" s="18" t="s">
        <v>408</v>
      </c>
      <c r="G535" s="21">
        <f>G536</f>
        <v>2968.1</v>
      </c>
      <c r="H535" s="21">
        <f t="shared" si="233"/>
        <v>0</v>
      </c>
      <c r="I535" s="21">
        <f t="shared" si="233"/>
        <v>0</v>
      </c>
    </row>
    <row r="536" spans="1:9" ht="31.5">
      <c r="A536" s="19" t="s">
        <v>461</v>
      </c>
      <c r="B536" s="54">
        <v>312</v>
      </c>
      <c r="C536" s="20" t="s">
        <v>93</v>
      </c>
      <c r="D536" s="20" t="s">
        <v>52</v>
      </c>
      <c r="E536" s="18" t="s">
        <v>471</v>
      </c>
      <c r="F536" s="18" t="s">
        <v>462</v>
      </c>
      <c r="G536" s="21">
        <v>2968.1</v>
      </c>
      <c r="H536" s="21">
        <v>0</v>
      </c>
      <c r="I536" s="21">
        <v>0</v>
      </c>
    </row>
    <row r="537" spans="1:9" ht="47.25">
      <c r="A537" s="28" t="s">
        <v>472</v>
      </c>
      <c r="B537" s="52">
        <v>312</v>
      </c>
      <c r="C537" s="11" t="s">
        <v>93</v>
      </c>
      <c r="D537" s="11" t="s">
        <v>52</v>
      </c>
      <c r="E537" s="10" t="s">
        <v>473</v>
      </c>
      <c r="F537" s="10"/>
      <c r="G537" s="17">
        <f>G538</f>
        <v>61.8</v>
      </c>
      <c r="H537" s="17">
        <f t="shared" ref="H537:I538" si="234">H538</f>
        <v>0</v>
      </c>
      <c r="I537" s="17">
        <f t="shared" si="234"/>
        <v>0</v>
      </c>
    </row>
    <row r="538" spans="1:9" ht="15.75">
      <c r="A538" s="19" t="s">
        <v>407</v>
      </c>
      <c r="B538" s="54">
        <v>312</v>
      </c>
      <c r="C538" s="20" t="s">
        <v>93</v>
      </c>
      <c r="D538" s="20" t="s">
        <v>52</v>
      </c>
      <c r="E538" s="18" t="s">
        <v>473</v>
      </c>
      <c r="F538" s="18" t="s">
        <v>408</v>
      </c>
      <c r="G538" s="21">
        <f>G539</f>
        <v>61.8</v>
      </c>
      <c r="H538" s="21">
        <f t="shared" si="234"/>
        <v>0</v>
      </c>
      <c r="I538" s="21">
        <f t="shared" si="234"/>
        <v>0</v>
      </c>
    </row>
    <row r="539" spans="1:9" ht="31.5">
      <c r="A539" s="19" t="s">
        <v>461</v>
      </c>
      <c r="B539" s="54">
        <v>312</v>
      </c>
      <c r="C539" s="20" t="s">
        <v>93</v>
      </c>
      <c r="D539" s="20" t="s">
        <v>52</v>
      </c>
      <c r="E539" s="18" t="s">
        <v>473</v>
      </c>
      <c r="F539" s="18" t="s">
        <v>462</v>
      </c>
      <c r="G539" s="21">
        <v>61.8</v>
      </c>
      <c r="H539" s="21">
        <v>0</v>
      </c>
      <c r="I539" s="21">
        <v>0</v>
      </c>
    </row>
    <row r="540" spans="1:9" ht="31.5">
      <c r="A540" s="9" t="s">
        <v>369</v>
      </c>
      <c r="B540" s="52">
        <v>312</v>
      </c>
      <c r="C540" s="11" t="s">
        <v>93</v>
      </c>
      <c r="D540" s="11" t="s">
        <v>52</v>
      </c>
      <c r="E540" s="10" t="s">
        <v>370</v>
      </c>
      <c r="F540" s="10"/>
      <c r="G540" s="17">
        <f>G541</f>
        <v>250</v>
      </c>
      <c r="H540" s="17">
        <f t="shared" ref="H540:I540" si="235">H541</f>
        <v>260</v>
      </c>
      <c r="I540" s="17">
        <f t="shared" si="235"/>
        <v>270.40000000000003</v>
      </c>
    </row>
    <row r="541" spans="1:9" ht="31.5">
      <c r="A541" s="9" t="s">
        <v>474</v>
      </c>
      <c r="B541" s="52">
        <v>312</v>
      </c>
      <c r="C541" s="11" t="s">
        <v>93</v>
      </c>
      <c r="D541" s="11" t="s">
        <v>52</v>
      </c>
      <c r="E541" s="10" t="s">
        <v>475</v>
      </c>
      <c r="F541" s="10"/>
      <c r="G541" s="17">
        <f>+G542</f>
        <v>250</v>
      </c>
      <c r="H541" s="17">
        <f t="shared" ref="H541:I541" si="236">+H542</f>
        <v>260</v>
      </c>
      <c r="I541" s="17">
        <f t="shared" si="236"/>
        <v>270.40000000000003</v>
      </c>
    </row>
    <row r="542" spans="1:9" ht="31.5">
      <c r="A542" s="9" t="s">
        <v>476</v>
      </c>
      <c r="B542" s="52">
        <v>312</v>
      </c>
      <c r="C542" s="11" t="s">
        <v>93</v>
      </c>
      <c r="D542" s="11" t="s">
        <v>52</v>
      </c>
      <c r="E542" s="10" t="s">
        <v>477</v>
      </c>
      <c r="F542" s="10"/>
      <c r="G542" s="17">
        <f>G544</f>
        <v>250</v>
      </c>
      <c r="H542" s="17">
        <f t="shared" ref="H542:I542" si="237">H544</f>
        <v>260</v>
      </c>
      <c r="I542" s="17">
        <f t="shared" si="237"/>
        <v>270.40000000000003</v>
      </c>
    </row>
    <row r="543" spans="1:9" ht="15.75">
      <c r="A543" s="19" t="s">
        <v>407</v>
      </c>
      <c r="B543" s="54">
        <v>312</v>
      </c>
      <c r="C543" s="20" t="s">
        <v>93</v>
      </c>
      <c r="D543" s="20" t="s">
        <v>52</v>
      </c>
      <c r="E543" s="18" t="s">
        <v>477</v>
      </c>
      <c r="F543" s="18" t="s">
        <v>408</v>
      </c>
      <c r="G543" s="21">
        <f>G544</f>
        <v>250</v>
      </c>
      <c r="H543" s="21">
        <f t="shared" ref="H543:I543" si="238">H544</f>
        <v>260</v>
      </c>
      <c r="I543" s="21">
        <f t="shared" si="238"/>
        <v>270.40000000000003</v>
      </c>
    </row>
    <row r="544" spans="1:9" ht="31.5">
      <c r="A544" s="19" t="s">
        <v>461</v>
      </c>
      <c r="B544" s="54">
        <v>312</v>
      </c>
      <c r="C544" s="20" t="s">
        <v>93</v>
      </c>
      <c r="D544" s="20" t="s">
        <v>52</v>
      </c>
      <c r="E544" s="18" t="s">
        <v>477</v>
      </c>
      <c r="F544" s="18" t="s">
        <v>462</v>
      </c>
      <c r="G544" s="21">
        <v>250</v>
      </c>
      <c r="H544" s="21">
        <f>G544*1.04</f>
        <v>260</v>
      </c>
      <c r="I544" s="21">
        <f>H544*1.04</f>
        <v>270.40000000000003</v>
      </c>
    </row>
    <row r="545" spans="1:9" ht="15.75">
      <c r="A545" s="9" t="s">
        <v>95</v>
      </c>
      <c r="B545" s="14" t="s">
        <v>237</v>
      </c>
      <c r="C545" s="15" t="s">
        <v>93</v>
      </c>
      <c r="D545" s="15" t="s">
        <v>96</v>
      </c>
      <c r="E545" s="14"/>
      <c r="F545" s="14"/>
      <c r="G545" s="17">
        <f>G546</f>
        <v>5923.3</v>
      </c>
      <c r="H545" s="17">
        <f t="shared" ref="H545:I546" si="239">H546</f>
        <v>4714.3999999999996</v>
      </c>
      <c r="I545" s="17">
        <f t="shared" si="239"/>
        <v>4814.2</v>
      </c>
    </row>
    <row r="546" spans="1:9" ht="31.5">
      <c r="A546" s="9" t="s">
        <v>18</v>
      </c>
      <c r="B546" s="14" t="s">
        <v>237</v>
      </c>
      <c r="C546" s="15" t="s">
        <v>93</v>
      </c>
      <c r="D546" s="15" t="s">
        <v>96</v>
      </c>
      <c r="E546" s="15" t="s">
        <v>19</v>
      </c>
      <c r="F546" s="14"/>
      <c r="G546" s="17">
        <f>G547</f>
        <v>5923.3</v>
      </c>
      <c r="H546" s="17">
        <f t="shared" si="239"/>
        <v>4714.3999999999996</v>
      </c>
      <c r="I546" s="17">
        <f t="shared" si="239"/>
        <v>4814.2</v>
      </c>
    </row>
    <row r="547" spans="1:9" ht="47.25">
      <c r="A547" s="25" t="s">
        <v>40</v>
      </c>
      <c r="B547" s="14" t="s">
        <v>237</v>
      </c>
      <c r="C547" s="15" t="s">
        <v>93</v>
      </c>
      <c r="D547" s="15" t="s">
        <v>96</v>
      </c>
      <c r="E547" s="14" t="s">
        <v>41</v>
      </c>
      <c r="F547" s="14"/>
      <c r="G547" s="17">
        <f>G551+G548</f>
        <v>5923.3</v>
      </c>
      <c r="H547" s="17">
        <f t="shared" ref="H547:I547" si="240">H551+H548</f>
        <v>4714.3999999999996</v>
      </c>
      <c r="I547" s="17">
        <f t="shared" si="240"/>
        <v>4814.2</v>
      </c>
    </row>
    <row r="548" spans="1:9" ht="126">
      <c r="A548" s="35" t="s">
        <v>478</v>
      </c>
      <c r="B548" s="14" t="s">
        <v>237</v>
      </c>
      <c r="C548" s="15" t="s">
        <v>93</v>
      </c>
      <c r="D548" s="15" t="s">
        <v>96</v>
      </c>
      <c r="E548" s="14" t="s">
        <v>479</v>
      </c>
      <c r="F548" s="14"/>
      <c r="G548" s="17">
        <f>G549</f>
        <v>2710.9</v>
      </c>
      <c r="H548" s="17">
        <f t="shared" ref="H548:I549" si="241">H549</f>
        <v>2861.1</v>
      </c>
      <c r="I548" s="17">
        <f t="shared" si="241"/>
        <v>2960.9</v>
      </c>
    </row>
    <row r="549" spans="1:9" ht="31.5">
      <c r="A549" s="19" t="s">
        <v>377</v>
      </c>
      <c r="B549" s="18" t="s">
        <v>237</v>
      </c>
      <c r="C549" s="20" t="s">
        <v>93</v>
      </c>
      <c r="D549" s="20" t="s">
        <v>96</v>
      </c>
      <c r="E549" s="18" t="s">
        <v>479</v>
      </c>
      <c r="F549" s="18" t="s">
        <v>355</v>
      </c>
      <c r="G549" s="21">
        <f>G550</f>
        <v>2710.9</v>
      </c>
      <c r="H549" s="21">
        <f t="shared" si="241"/>
        <v>2861.1</v>
      </c>
      <c r="I549" s="21">
        <f t="shared" si="241"/>
        <v>2960.9</v>
      </c>
    </row>
    <row r="550" spans="1:9" ht="15.75">
      <c r="A550" s="19" t="s">
        <v>356</v>
      </c>
      <c r="B550" s="18" t="s">
        <v>237</v>
      </c>
      <c r="C550" s="20" t="s">
        <v>93</v>
      </c>
      <c r="D550" s="20" t="s">
        <v>96</v>
      </c>
      <c r="E550" s="18" t="s">
        <v>479</v>
      </c>
      <c r="F550" s="18" t="s">
        <v>357</v>
      </c>
      <c r="G550" s="21">
        <v>2710.9</v>
      </c>
      <c r="H550" s="21">
        <v>2861.1</v>
      </c>
      <c r="I550" s="21">
        <v>2960.9</v>
      </c>
    </row>
    <row r="551" spans="1:9" ht="63">
      <c r="A551" s="35" t="s">
        <v>480</v>
      </c>
      <c r="B551" s="14" t="s">
        <v>237</v>
      </c>
      <c r="C551" s="15" t="s">
        <v>93</v>
      </c>
      <c r="D551" s="15" t="s">
        <v>96</v>
      </c>
      <c r="E551" s="14" t="s">
        <v>481</v>
      </c>
      <c r="F551" s="14"/>
      <c r="G551" s="17">
        <f>G552</f>
        <v>3212.4</v>
      </c>
      <c r="H551" s="17">
        <f t="shared" ref="H551:I552" si="242">H552</f>
        <v>1853.3</v>
      </c>
      <c r="I551" s="17">
        <f t="shared" si="242"/>
        <v>1853.3</v>
      </c>
    </row>
    <row r="552" spans="1:9" ht="31.5">
      <c r="A552" s="19" t="s">
        <v>377</v>
      </c>
      <c r="B552" s="18" t="s">
        <v>237</v>
      </c>
      <c r="C552" s="20" t="s">
        <v>93</v>
      </c>
      <c r="D552" s="20" t="s">
        <v>96</v>
      </c>
      <c r="E552" s="18" t="s">
        <v>481</v>
      </c>
      <c r="F552" s="18" t="s">
        <v>355</v>
      </c>
      <c r="G552" s="21">
        <f>G553</f>
        <v>3212.4</v>
      </c>
      <c r="H552" s="21">
        <f t="shared" si="242"/>
        <v>1853.3</v>
      </c>
      <c r="I552" s="21">
        <f t="shared" si="242"/>
        <v>1853.3</v>
      </c>
    </row>
    <row r="553" spans="1:9" ht="15.75">
      <c r="A553" s="19" t="s">
        <v>356</v>
      </c>
      <c r="B553" s="18" t="s">
        <v>237</v>
      </c>
      <c r="C553" s="20" t="s">
        <v>93</v>
      </c>
      <c r="D553" s="20" t="s">
        <v>96</v>
      </c>
      <c r="E553" s="18" t="s">
        <v>481</v>
      </c>
      <c r="F553" s="18" t="s">
        <v>357</v>
      </c>
      <c r="G553" s="21">
        <v>3212.4</v>
      </c>
      <c r="H553" s="21">
        <v>1853.3</v>
      </c>
      <c r="I553" s="21">
        <v>1853.3</v>
      </c>
    </row>
    <row r="554" spans="1:9" ht="15.75">
      <c r="A554" s="9" t="s">
        <v>482</v>
      </c>
      <c r="B554" s="14" t="s">
        <v>237</v>
      </c>
      <c r="C554" s="15" t="s">
        <v>93</v>
      </c>
      <c r="D554" s="15" t="s">
        <v>123</v>
      </c>
      <c r="E554" s="14"/>
      <c r="F554" s="14"/>
      <c r="G554" s="17">
        <f>G555+G565+G578</f>
        <v>3459.6</v>
      </c>
      <c r="H554" s="17">
        <f t="shared" ref="H554:I554" si="243">H555+H565+H578</f>
        <v>3470.152</v>
      </c>
      <c r="I554" s="17">
        <f t="shared" si="243"/>
        <v>3591.7660800000003</v>
      </c>
    </row>
    <row r="555" spans="1:9" ht="47.25">
      <c r="A555" s="9" t="s">
        <v>141</v>
      </c>
      <c r="B555" s="10" t="s">
        <v>237</v>
      </c>
      <c r="C555" s="11" t="s">
        <v>93</v>
      </c>
      <c r="D555" s="11" t="s">
        <v>123</v>
      </c>
      <c r="E555" s="10" t="s">
        <v>142</v>
      </c>
      <c r="F555" s="18"/>
      <c r="G555" s="17">
        <f>G556</f>
        <v>146.19999999999999</v>
      </c>
      <c r="H555" s="17">
        <f t="shared" ref="H555:I555" si="244">H556</f>
        <v>152.048</v>
      </c>
      <c r="I555" s="17">
        <f t="shared" si="244"/>
        <v>158.12992</v>
      </c>
    </row>
    <row r="556" spans="1:9" ht="47.25">
      <c r="A556" s="9" t="s">
        <v>466</v>
      </c>
      <c r="B556" s="10" t="s">
        <v>237</v>
      </c>
      <c r="C556" s="11" t="s">
        <v>93</v>
      </c>
      <c r="D556" s="11" t="s">
        <v>123</v>
      </c>
      <c r="E556" s="10" t="s">
        <v>467</v>
      </c>
      <c r="F556" s="18"/>
      <c r="G556" s="17">
        <f>G557+G562</f>
        <v>146.19999999999999</v>
      </c>
      <c r="H556" s="17">
        <f t="shared" ref="H556:I556" si="245">H557+H562</f>
        <v>152.048</v>
      </c>
      <c r="I556" s="17">
        <f t="shared" si="245"/>
        <v>158.12992</v>
      </c>
    </row>
    <row r="557" spans="1:9" ht="47.25">
      <c r="A557" s="9" t="s">
        <v>483</v>
      </c>
      <c r="B557" s="10" t="s">
        <v>237</v>
      </c>
      <c r="C557" s="11" t="s">
        <v>93</v>
      </c>
      <c r="D557" s="11" t="s">
        <v>123</v>
      </c>
      <c r="E557" s="10" t="s">
        <v>484</v>
      </c>
      <c r="F557" s="18"/>
      <c r="G557" s="17">
        <f>G560+G558</f>
        <v>111.2</v>
      </c>
      <c r="H557" s="17">
        <f t="shared" ref="H557:I557" si="246">H560+H558</f>
        <v>115.64800000000001</v>
      </c>
      <c r="I557" s="17">
        <f t="shared" si="246"/>
        <v>120.27392</v>
      </c>
    </row>
    <row r="558" spans="1:9" ht="63">
      <c r="A558" s="19" t="s">
        <v>218</v>
      </c>
      <c r="B558" s="18" t="s">
        <v>237</v>
      </c>
      <c r="C558" s="20" t="s">
        <v>93</v>
      </c>
      <c r="D558" s="20" t="s">
        <v>123</v>
      </c>
      <c r="E558" s="18" t="s">
        <v>484</v>
      </c>
      <c r="F558" s="18" t="s">
        <v>80</v>
      </c>
      <c r="G558" s="21">
        <f>G559</f>
        <v>25</v>
      </c>
      <c r="H558" s="21">
        <f t="shared" ref="H558:I558" si="247">H559</f>
        <v>26</v>
      </c>
      <c r="I558" s="21">
        <f t="shared" si="247"/>
        <v>27.04</v>
      </c>
    </row>
    <row r="559" spans="1:9" ht="31.5">
      <c r="A559" s="19" t="s">
        <v>220</v>
      </c>
      <c r="B559" s="18" t="s">
        <v>237</v>
      </c>
      <c r="C559" s="20" t="s">
        <v>93</v>
      </c>
      <c r="D559" s="20" t="s">
        <v>123</v>
      </c>
      <c r="E559" s="18" t="s">
        <v>484</v>
      </c>
      <c r="F559" s="18" t="s">
        <v>82</v>
      </c>
      <c r="G559" s="21">
        <v>25</v>
      </c>
      <c r="H559" s="21">
        <f>G559*1.04</f>
        <v>26</v>
      </c>
      <c r="I559" s="21">
        <f>H559*1.04</f>
        <v>27.04</v>
      </c>
    </row>
    <row r="560" spans="1:9" ht="31.5">
      <c r="A560" s="19" t="s">
        <v>83</v>
      </c>
      <c r="B560" s="18" t="s">
        <v>237</v>
      </c>
      <c r="C560" s="20" t="s">
        <v>93</v>
      </c>
      <c r="D560" s="20" t="s">
        <v>123</v>
      </c>
      <c r="E560" s="18" t="s">
        <v>484</v>
      </c>
      <c r="F560" s="18" t="s">
        <v>84</v>
      </c>
      <c r="G560" s="21">
        <f>G561</f>
        <v>86.2</v>
      </c>
      <c r="H560" s="21">
        <f t="shared" ref="H560:I560" si="248">H561</f>
        <v>89.64800000000001</v>
      </c>
      <c r="I560" s="21">
        <f t="shared" si="248"/>
        <v>93.233920000000012</v>
      </c>
    </row>
    <row r="561" spans="1:9" ht="31.5">
      <c r="A561" s="19" t="s">
        <v>85</v>
      </c>
      <c r="B561" s="18" t="s">
        <v>237</v>
      </c>
      <c r="C561" s="20" t="s">
        <v>93</v>
      </c>
      <c r="D561" s="20" t="s">
        <v>123</v>
      </c>
      <c r="E561" s="18" t="s">
        <v>484</v>
      </c>
      <c r="F561" s="18" t="s">
        <v>86</v>
      </c>
      <c r="G561" s="21">
        <v>86.2</v>
      </c>
      <c r="H561" s="21">
        <f>G561*1.04</f>
        <v>89.64800000000001</v>
      </c>
      <c r="I561" s="21">
        <f>H561*1.04</f>
        <v>93.233920000000012</v>
      </c>
    </row>
    <row r="562" spans="1:9" ht="78.75">
      <c r="A562" s="56" t="s">
        <v>485</v>
      </c>
      <c r="B562" s="10" t="s">
        <v>237</v>
      </c>
      <c r="C562" s="11" t="s">
        <v>93</v>
      </c>
      <c r="D562" s="11" t="s">
        <v>123</v>
      </c>
      <c r="E562" s="10" t="s">
        <v>486</v>
      </c>
      <c r="F562" s="18"/>
      <c r="G562" s="17">
        <f>G563</f>
        <v>35</v>
      </c>
      <c r="H562" s="17">
        <f t="shared" ref="H562:I563" si="249">H563</f>
        <v>36.4</v>
      </c>
      <c r="I562" s="17">
        <f t="shared" si="249"/>
        <v>37.856000000000002</v>
      </c>
    </row>
    <row r="563" spans="1:9" ht="31.5">
      <c r="A563" s="19" t="s">
        <v>24</v>
      </c>
      <c r="B563" s="18" t="s">
        <v>237</v>
      </c>
      <c r="C563" s="20" t="s">
        <v>93</v>
      </c>
      <c r="D563" s="20" t="s">
        <v>123</v>
      </c>
      <c r="E563" s="18" t="s">
        <v>486</v>
      </c>
      <c r="F563" s="18" t="s">
        <v>26</v>
      </c>
      <c r="G563" s="21">
        <f>G564</f>
        <v>35</v>
      </c>
      <c r="H563" s="21">
        <f t="shared" si="249"/>
        <v>36.4</v>
      </c>
      <c r="I563" s="21">
        <f t="shared" si="249"/>
        <v>37.856000000000002</v>
      </c>
    </row>
    <row r="564" spans="1:9" ht="47.25">
      <c r="A564" s="19" t="s">
        <v>59</v>
      </c>
      <c r="B564" s="18" t="s">
        <v>237</v>
      </c>
      <c r="C564" s="20" t="s">
        <v>93</v>
      </c>
      <c r="D564" s="20" t="s">
        <v>123</v>
      </c>
      <c r="E564" s="18" t="s">
        <v>486</v>
      </c>
      <c r="F564" s="18" t="s">
        <v>60</v>
      </c>
      <c r="G564" s="21">
        <v>35</v>
      </c>
      <c r="H564" s="21">
        <f>G564*1.04</f>
        <v>36.4</v>
      </c>
      <c r="I564" s="21">
        <f>H564*1.04</f>
        <v>37.856000000000002</v>
      </c>
    </row>
    <row r="565" spans="1:9" ht="63">
      <c r="A565" s="9" t="s">
        <v>444</v>
      </c>
      <c r="B565" s="10" t="s">
        <v>237</v>
      </c>
      <c r="C565" s="11" t="s">
        <v>93</v>
      </c>
      <c r="D565" s="11" t="s">
        <v>123</v>
      </c>
      <c r="E565" s="10" t="s">
        <v>108</v>
      </c>
      <c r="F565" s="10"/>
      <c r="G565" s="17">
        <f>G566</f>
        <v>3307.4</v>
      </c>
      <c r="H565" s="17">
        <f t="shared" ref="H565:I565" si="250">H566</f>
        <v>3311.864</v>
      </c>
      <c r="I565" s="17">
        <f t="shared" si="250"/>
        <v>3427.1465600000006</v>
      </c>
    </row>
    <row r="566" spans="1:9" ht="31.5">
      <c r="A566" s="9" t="s">
        <v>487</v>
      </c>
      <c r="B566" s="10" t="s">
        <v>237</v>
      </c>
      <c r="C566" s="11" t="s">
        <v>93</v>
      </c>
      <c r="D566" s="11" t="s">
        <v>123</v>
      </c>
      <c r="E566" s="10" t="s">
        <v>488</v>
      </c>
      <c r="F566" s="10"/>
      <c r="G566" s="17">
        <f>G573+G570+G567</f>
        <v>3307.4</v>
      </c>
      <c r="H566" s="17">
        <f t="shared" ref="H566:I566" si="251">H573+H570+H567</f>
        <v>3311.864</v>
      </c>
      <c r="I566" s="17">
        <f t="shared" si="251"/>
        <v>3427.1465600000006</v>
      </c>
    </row>
    <row r="567" spans="1:9" ht="47.25">
      <c r="A567" s="9" t="s">
        <v>489</v>
      </c>
      <c r="B567" s="10" t="s">
        <v>237</v>
      </c>
      <c r="C567" s="11" t="s">
        <v>93</v>
      </c>
      <c r="D567" s="11" t="s">
        <v>123</v>
      </c>
      <c r="E567" s="10" t="s">
        <v>490</v>
      </c>
      <c r="F567" s="10"/>
      <c r="G567" s="17">
        <f>G568</f>
        <v>11.6</v>
      </c>
      <c r="H567" s="17">
        <f t="shared" ref="H567:I568" si="252">H568</f>
        <v>12.064</v>
      </c>
      <c r="I567" s="17">
        <f t="shared" si="252"/>
        <v>12.546560000000001</v>
      </c>
    </row>
    <row r="568" spans="1:9" ht="31.5">
      <c r="A568" s="19" t="s">
        <v>83</v>
      </c>
      <c r="B568" s="18" t="s">
        <v>237</v>
      </c>
      <c r="C568" s="20" t="s">
        <v>93</v>
      </c>
      <c r="D568" s="20" t="s">
        <v>123</v>
      </c>
      <c r="E568" s="18" t="s">
        <v>490</v>
      </c>
      <c r="F568" s="18" t="s">
        <v>84</v>
      </c>
      <c r="G568" s="21">
        <f>G569</f>
        <v>11.6</v>
      </c>
      <c r="H568" s="21">
        <f t="shared" si="252"/>
        <v>12.064</v>
      </c>
      <c r="I568" s="21">
        <f t="shared" si="252"/>
        <v>12.546560000000001</v>
      </c>
    </row>
    <row r="569" spans="1:9" ht="31.5">
      <c r="A569" s="19" t="s">
        <v>85</v>
      </c>
      <c r="B569" s="18" t="s">
        <v>237</v>
      </c>
      <c r="C569" s="20" t="s">
        <v>93</v>
      </c>
      <c r="D569" s="20" t="s">
        <v>123</v>
      </c>
      <c r="E569" s="18" t="s">
        <v>490</v>
      </c>
      <c r="F569" s="18" t="s">
        <v>86</v>
      </c>
      <c r="G569" s="21">
        <v>11.6</v>
      </c>
      <c r="H569" s="21">
        <f>G569*1.04</f>
        <v>12.064</v>
      </c>
      <c r="I569" s="21">
        <f>H569*1.04</f>
        <v>12.546560000000001</v>
      </c>
    </row>
    <row r="570" spans="1:9" ht="31.5">
      <c r="A570" s="9" t="s">
        <v>491</v>
      </c>
      <c r="B570" s="10" t="s">
        <v>237</v>
      </c>
      <c r="C570" s="11" t="s">
        <v>93</v>
      </c>
      <c r="D570" s="11" t="s">
        <v>123</v>
      </c>
      <c r="E570" s="10" t="s">
        <v>492</v>
      </c>
      <c r="F570" s="14"/>
      <c r="G570" s="17">
        <f>G571</f>
        <v>137.4</v>
      </c>
      <c r="H570" s="17">
        <f t="shared" ref="H570:I571" si="253">H571</f>
        <v>112.9</v>
      </c>
      <c r="I570" s="17">
        <f t="shared" si="253"/>
        <v>112.9</v>
      </c>
    </row>
    <row r="571" spans="1:9" ht="15.75">
      <c r="A571" s="19" t="s">
        <v>407</v>
      </c>
      <c r="B571" s="18" t="s">
        <v>237</v>
      </c>
      <c r="C571" s="20" t="s">
        <v>93</v>
      </c>
      <c r="D571" s="20" t="s">
        <v>123</v>
      </c>
      <c r="E571" s="18" t="s">
        <v>492</v>
      </c>
      <c r="F571" s="18" t="s">
        <v>408</v>
      </c>
      <c r="G571" s="21">
        <f>G572</f>
        <v>137.4</v>
      </c>
      <c r="H571" s="21">
        <f t="shared" si="253"/>
        <v>112.9</v>
      </c>
      <c r="I571" s="21">
        <f t="shared" si="253"/>
        <v>112.9</v>
      </c>
    </row>
    <row r="572" spans="1:9" ht="31.5">
      <c r="A572" s="19" t="s">
        <v>461</v>
      </c>
      <c r="B572" s="18" t="s">
        <v>237</v>
      </c>
      <c r="C572" s="20" t="s">
        <v>93</v>
      </c>
      <c r="D572" s="20" t="s">
        <v>123</v>
      </c>
      <c r="E572" s="18" t="s">
        <v>492</v>
      </c>
      <c r="F572" s="18" t="s">
        <v>462</v>
      </c>
      <c r="G572" s="21">
        <v>137.4</v>
      </c>
      <c r="H572" s="21">
        <v>112.9</v>
      </c>
      <c r="I572" s="21">
        <v>112.9</v>
      </c>
    </row>
    <row r="573" spans="1:9" ht="78.75">
      <c r="A573" s="9" t="s">
        <v>493</v>
      </c>
      <c r="B573" s="10" t="s">
        <v>237</v>
      </c>
      <c r="C573" s="11" t="s">
        <v>93</v>
      </c>
      <c r="D573" s="11" t="s">
        <v>123</v>
      </c>
      <c r="E573" s="10" t="s">
        <v>494</v>
      </c>
      <c r="F573" s="10"/>
      <c r="G573" s="17">
        <f>G574+G576</f>
        <v>3158.4</v>
      </c>
      <c r="H573" s="17">
        <f t="shared" ref="H573:I573" si="254">H574+H576</f>
        <v>3186.9</v>
      </c>
      <c r="I573" s="17">
        <f t="shared" si="254"/>
        <v>3301.7000000000003</v>
      </c>
    </row>
    <row r="574" spans="1:9" ht="63">
      <c r="A574" s="19" t="s">
        <v>218</v>
      </c>
      <c r="B574" s="18" t="s">
        <v>237</v>
      </c>
      <c r="C574" s="20" t="s">
        <v>93</v>
      </c>
      <c r="D574" s="20" t="s">
        <v>123</v>
      </c>
      <c r="E574" s="18" t="s">
        <v>494</v>
      </c>
      <c r="F574" s="18" t="s">
        <v>80</v>
      </c>
      <c r="G574" s="21">
        <f>G575</f>
        <v>2943.4</v>
      </c>
      <c r="H574" s="21">
        <f t="shared" ref="H574:I574" si="255">H575</f>
        <v>2969.9</v>
      </c>
      <c r="I574" s="21">
        <f t="shared" si="255"/>
        <v>3076.9</v>
      </c>
    </row>
    <row r="575" spans="1:9" ht="31.5">
      <c r="A575" s="19" t="s">
        <v>220</v>
      </c>
      <c r="B575" s="18" t="s">
        <v>237</v>
      </c>
      <c r="C575" s="20" t="s">
        <v>93</v>
      </c>
      <c r="D575" s="20" t="s">
        <v>123</v>
      </c>
      <c r="E575" s="18" t="s">
        <v>494</v>
      </c>
      <c r="F575" s="18" t="s">
        <v>82</v>
      </c>
      <c r="G575" s="21">
        <v>2943.4</v>
      </c>
      <c r="H575" s="21">
        <v>2969.9</v>
      </c>
      <c r="I575" s="21">
        <v>3076.9</v>
      </c>
    </row>
    <row r="576" spans="1:9" ht="31.5">
      <c r="A576" s="19" t="s">
        <v>83</v>
      </c>
      <c r="B576" s="18" t="s">
        <v>237</v>
      </c>
      <c r="C576" s="20" t="s">
        <v>93</v>
      </c>
      <c r="D576" s="20" t="s">
        <v>123</v>
      </c>
      <c r="E576" s="18" t="s">
        <v>494</v>
      </c>
      <c r="F576" s="18" t="s">
        <v>84</v>
      </c>
      <c r="G576" s="21">
        <f>G577</f>
        <v>215</v>
      </c>
      <c r="H576" s="21">
        <f t="shared" ref="H576:I576" si="256">H577</f>
        <v>217</v>
      </c>
      <c r="I576" s="21">
        <f t="shared" si="256"/>
        <v>224.8</v>
      </c>
    </row>
    <row r="577" spans="1:9" ht="31.5">
      <c r="A577" s="19" t="s">
        <v>85</v>
      </c>
      <c r="B577" s="18" t="s">
        <v>237</v>
      </c>
      <c r="C577" s="20" t="s">
        <v>93</v>
      </c>
      <c r="D577" s="20" t="s">
        <v>123</v>
      </c>
      <c r="E577" s="18" t="s">
        <v>494</v>
      </c>
      <c r="F577" s="18" t="s">
        <v>86</v>
      </c>
      <c r="G577" s="21">
        <v>215</v>
      </c>
      <c r="H577" s="21">
        <v>217</v>
      </c>
      <c r="I577" s="21">
        <v>224.8</v>
      </c>
    </row>
    <row r="578" spans="1:9" ht="31.5">
      <c r="A578" s="9" t="s">
        <v>495</v>
      </c>
      <c r="B578" s="10" t="s">
        <v>237</v>
      </c>
      <c r="C578" s="11" t="s">
        <v>93</v>
      </c>
      <c r="D578" s="11" t="s">
        <v>123</v>
      </c>
      <c r="E578" s="10" t="s">
        <v>496</v>
      </c>
      <c r="F578" s="10"/>
      <c r="G578" s="17">
        <f>G579+G582</f>
        <v>6</v>
      </c>
      <c r="H578" s="17">
        <f t="shared" ref="H578:I578" si="257">H579+H582</f>
        <v>6.24</v>
      </c>
      <c r="I578" s="17">
        <f t="shared" si="257"/>
        <v>6.4896000000000003</v>
      </c>
    </row>
    <row r="579" spans="1:9" ht="47.25">
      <c r="A579" s="9" t="s">
        <v>497</v>
      </c>
      <c r="B579" s="10" t="s">
        <v>237</v>
      </c>
      <c r="C579" s="11" t="s">
        <v>93</v>
      </c>
      <c r="D579" s="11" t="s">
        <v>123</v>
      </c>
      <c r="E579" s="10" t="s">
        <v>498</v>
      </c>
      <c r="F579" s="18"/>
      <c r="G579" s="17">
        <f>G580</f>
        <v>3</v>
      </c>
      <c r="H579" s="17">
        <f t="shared" ref="H579:I580" si="258">H580</f>
        <v>3.12</v>
      </c>
      <c r="I579" s="17">
        <f t="shared" si="258"/>
        <v>3.2448000000000001</v>
      </c>
    </row>
    <row r="580" spans="1:9" ht="31.5">
      <c r="A580" s="19" t="s">
        <v>83</v>
      </c>
      <c r="B580" s="18" t="s">
        <v>237</v>
      </c>
      <c r="C580" s="20" t="s">
        <v>93</v>
      </c>
      <c r="D580" s="20" t="s">
        <v>123</v>
      </c>
      <c r="E580" s="18" t="s">
        <v>498</v>
      </c>
      <c r="F580" s="18" t="s">
        <v>84</v>
      </c>
      <c r="G580" s="21">
        <f>G581</f>
        <v>3</v>
      </c>
      <c r="H580" s="21">
        <f t="shared" si="258"/>
        <v>3.12</v>
      </c>
      <c r="I580" s="21">
        <f t="shared" si="258"/>
        <v>3.2448000000000001</v>
      </c>
    </row>
    <row r="581" spans="1:9" ht="31.5">
      <c r="A581" s="19" t="s">
        <v>85</v>
      </c>
      <c r="B581" s="18" t="s">
        <v>237</v>
      </c>
      <c r="C581" s="20" t="s">
        <v>93</v>
      </c>
      <c r="D581" s="20" t="s">
        <v>123</v>
      </c>
      <c r="E581" s="18" t="s">
        <v>498</v>
      </c>
      <c r="F581" s="18" t="s">
        <v>86</v>
      </c>
      <c r="G581" s="21">
        <v>3</v>
      </c>
      <c r="H581" s="21">
        <f>G581*1.04</f>
        <v>3.12</v>
      </c>
      <c r="I581" s="21">
        <f>H581*1.04</f>
        <v>3.2448000000000001</v>
      </c>
    </row>
    <row r="582" spans="1:9" ht="31.5">
      <c r="A582" s="9" t="s">
        <v>499</v>
      </c>
      <c r="B582" s="10" t="s">
        <v>237</v>
      </c>
      <c r="C582" s="11" t="s">
        <v>93</v>
      </c>
      <c r="D582" s="11" t="s">
        <v>123</v>
      </c>
      <c r="E582" s="10" t="s">
        <v>500</v>
      </c>
      <c r="F582" s="18"/>
      <c r="G582" s="17">
        <f>G583</f>
        <v>3</v>
      </c>
      <c r="H582" s="17">
        <f t="shared" ref="H582:I583" si="259">H583</f>
        <v>3.12</v>
      </c>
      <c r="I582" s="17">
        <f t="shared" si="259"/>
        <v>3.2448000000000001</v>
      </c>
    </row>
    <row r="583" spans="1:9" ht="31.5">
      <c r="A583" s="19" t="s">
        <v>83</v>
      </c>
      <c r="B583" s="18" t="s">
        <v>237</v>
      </c>
      <c r="C583" s="20" t="s">
        <v>93</v>
      </c>
      <c r="D583" s="20" t="s">
        <v>123</v>
      </c>
      <c r="E583" s="18" t="s">
        <v>500</v>
      </c>
      <c r="F583" s="18" t="s">
        <v>84</v>
      </c>
      <c r="G583" s="21">
        <f>G584</f>
        <v>3</v>
      </c>
      <c r="H583" s="21">
        <f t="shared" si="259"/>
        <v>3.12</v>
      </c>
      <c r="I583" s="21">
        <f t="shared" si="259"/>
        <v>3.2448000000000001</v>
      </c>
    </row>
    <row r="584" spans="1:9" ht="31.5">
      <c r="A584" s="19" t="s">
        <v>85</v>
      </c>
      <c r="B584" s="18" t="s">
        <v>237</v>
      </c>
      <c r="C584" s="20" t="s">
        <v>93</v>
      </c>
      <c r="D584" s="20" t="s">
        <v>123</v>
      </c>
      <c r="E584" s="18" t="s">
        <v>500</v>
      </c>
      <c r="F584" s="18" t="s">
        <v>86</v>
      </c>
      <c r="G584" s="21">
        <v>3</v>
      </c>
      <c r="H584" s="21">
        <f>G584*1.04</f>
        <v>3.12</v>
      </c>
      <c r="I584" s="21">
        <f>H584*1.04</f>
        <v>3.2448000000000001</v>
      </c>
    </row>
    <row r="585" spans="1:9" ht="15.75">
      <c r="A585" s="9" t="s">
        <v>184</v>
      </c>
      <c r="B585" s="14" t="s">
        <v>237</v>
      </c>
      <c r="C585" s="15" t="s">
        <v>140</v>
      </c>
      <c r="D585" s="15"/>
      <c r="E585" s="14"/>
      <c r="F585" s="14"/>
      <c r="G585" s="44">
        <f>G587</f>
        <v>1725</v>
      </c>
      <c r="H585" s="44">
        <f t="shared" ref="H585:I588" si="260">H587</f>
        <v>1794</v>
      </c>
      <c r="I585" s="44">
        <f t="shared" si="260"/>
        <v>1865.76</v>
      </c>
    </row>
    <row r="586" spans="1:9" ht="31.5">
      <c r="A586" s="9" t="s">
        <v>185</v>
      </c>
      <c r="B586" s="14" t="s">
        <v>237</v>
      </c>
      <c r="C586" s="15" t="s">
        <v>140</v>
      </c>
      <c r="D586" s="15" t="s">
        <v>17</v>
      </c>
      <c r="E586" s="14"/>
      <c r="F586" s="14"/>
      <c r="G586" s="44">
        <f>G588</f>
        <v>1725</v>
      </c>
      <c r="H586" s="44">
        <f t="shared" si="260"/>
        <v>1794</v>
      </c>
      <c r="I586" s="44">
        <f t="shared" si="260"/>
        <v>1865.76</v>
      </c>
    </row>
    <row r="587" spans="1:9" ht="47.25">
      <c r="A587" s="35" t="s">
        <v>124</v>
      </c>
      <c r="B587" s="14" t="s">
        <v>237</v>
      </c>
      <c r="C587" s="15" t="s">
        <v>140</v>
      </c>
      <c r="D587" s="15" t="s">
        <v>17</v>
      </c>
      <c r="E587" s="14" t="s">
        <v>125</v>
      </c>
      <c r="F587" s="14"/>
      <c r="G587" s="44">
        <f>G589</f>
        <v>1725</v>
      </c>
      <c r="H587" s="44">
        <f t="shared" si="260"/>
        <v>1794</v>
      </c>
      <c r="I587" s="44">
        <f t="shared" si="260"/>
        <v>1865.76</v>
      </c>
    </row>
    <row r="588" spans="1:9" ht="31.5">
      <c r="A588" s="9" t="s">
        <v>187</v>
      </c>
      <c r="B588" s="14" t="s">
        <v>237</v>
      </c>
      <c r="C588" s="15" t="s">
        <v>188</v>
      </c>
      <c r="D588" s="15" t="s">
        <v>17</v>
      </c>
      <c r="E588" s="14" t="s">
        <v>189</v>
      </c>
      <c r="F588" s="14"/>
      <c r="G588" s="44">
        <f>G590</f>
        <v>1725</v>
      </c>
      <c r="H588" s="44">
        <f t="shared" si="260"/>
        <v>1794</v>
      </c>
      <c r="I588" s="44">
        <f t="shared" si="260"/>
        <v>1865.76</v>
      </c>
    </row>
    <row r="589" spans="1:9" ht="47.25">
      <c r="A589" s="9" t="s">
        <v>501</v>
      </c>
      <c r="B589" s="14" t="s">
        <v>237</v>
      </c>
      <c r="C589" s="15" t="s">
        <v>140</v>
      </c>
      <c r="D589" s="15" t="s">
        <v>17</v>
      </c>
      <c r="E589" s="14" t="s">
        <v>191</v>
      </c>
      <c r="F589" s="31"/>
      <c r="G589" s="17">
        <f>G590</f>
        <v>1725</v>
      </c>
      <c r="H589" s="17">
        <f t="shared" ref="H589:I590" si="261">H590</f>
        <v>1794</v>
      </c>
      <c r="I589" s="17">
        <f t="shared" si="261"/>
        <v>1865.76</v>
      </c>
    </row>
    <row r="590" spans="1:9" ht="15.75">
      <c r="A590" s="19" t="s">
        <v>184</v>
      </c>
      <c r="B590" s="18" t="s">
        <v>237</v>
      </c>
      <c r="C590" s="20" t="s">
        <v>140</v>
      </c>
      <c r="D590" s="20" t="s">
        <v>17</v>
      </c>
      <c r="E590" s="18" t="s">
        <v>191</v>
      </c>
      <c r="F590" s="18" t="s">
        <v>192</v>
      </c>
      <c r="G590" s="21">
        <f>G591</f>
        <v>1725</v>
      </c>
      <c r="H590" s="21">
        <f t="shared" si="261"/>
        <v>1794</v>
      </c>
      <c r="I590" s="21">
        <f t="shared" si="261"/>
        <v>1865.76</v>
      </c>
    </row>
    <row r="591" spans="1:9" ht="15.75">
      <c r="A591" s="19" t="s">
        <v>193</v>
      </c>
      <c r="B591" s="18" t="s">
        <v>237</v>
      </c>
      <c r="C591" s="20" t="s">
        <v>140</v>
      </c>
      <c r="D591" s="20" t="s">
        <v>17</v>
      </c>
      <c r="E591" s="18" t="s">
        <v>191</v>
      </c>
      <c r="F591" s="18" t="s">
        <v>194</v>
      </c>
      <c r="G591" s="21">
        <v>1725</v>
      </c>
      <c r="H591" s="21">
        <f>G591*1.04</f>
        <v>1794</v>
      </c>
      <c r="I591" s="21">
        <f>H591*1.04</f>
        <v>1865.76</v>
      </c>
    </row>
    <row r="592" spans="1:9" ht="15.75">
      <c r="A592" s="72" t="s">
        <v>502</v>
      </c>
      <c r="B592" s="15"/>
      <c r="C592" s="15"/>
      <c r="D592" s="15"/>
      <c r="E592" s="47"/>
      <c r="F592" s="15"/>
      <c r="G592" s="17">
        <f>G233+G205+G120+G7+G219</f>
        <v>894430.00000000012</v>
      </c>
      <c r="H592" s="17">
        <f t="shared" ref="H592:I592" si="262">H233+H205+H120+H7+H219</f>
        <v>930277.32799999986</v>
      </c>
      <c r="I592" s="17">
        <f t="shared" si="262"/>
        <v>960193.64911999996</v>
      </c>
    </row>
    <row r="593" spans="1:7" ht="15.75">
      <c r="A593" s="73"/>
      <c r="B593" s="74"/>
      <c r="C593" s="74"/>
      <c r="D593" s="74"/>
      <c r="E593" s="74"/>
      <c r="F593" s="74"/>
      <c r="G593" s="75"/>
    </row>
    <row r="594" spans="1:7" ht="15.75">
      <c r="A594" s="73"/>
      <c r="B594" s="74"/>
      <c r="C594" s="74"/>
      <c r="D594" s="74"/>
      <c r="E594" s="74"/>
      <c r="F594" s="74"/>
      <c r="G594" s="75"/>
    </row>
    <row r="595" spans="1:7" ht="30">
      <c r="A595" s="73"/>
      <c r="B595" s="77"/>
      <c r="C595" s="77"/>
      <c r="D595" s="77"/>
      <c r="E595" s="77"/>
      <c r="F595" s="74"/>
      <c r="G595" s="75"/>
    </row>
    <row r="596" spans="1:7" ht="30">
      <c r="A596" s="78"/>
      <c r="B596" s="78"/>
      <c r="C596" s="78"/>
      <c r="D596" s="78"/>
      <c r="E596" s="78"/>
    </row>
    <row r="597" spans="1:7" ht="30">
      <c r="A597" s="78"/>
      <c r="B597" s="78"/>
      <c r="C597" s="78"/>
      <c r="D597" s="78"/>
      <c r="E597" s="78"/>
    </row>
    <row r="598" spans="1:7" ht="30">
      <c r="A598" s="78"/>
      <c r="B598" s="78"/>
      <c r="C598" s="78"/>
      <c r="D598" s="78"/>
      <c r="E598" s="78"/>
    </row>
    <row r="599" spans="1:7" ht="30">
      <c r="A599" s="78"/>
      <c r="B599" s="78"/>
      <c r="C599" s="78"/>
      <c r="D599" s="78"/>
      <c r="E599" s="78"/>
    </row>
    <row r="600" spans="1:7" ht="30">
      <c r="A600" s="78"/>
      <c r="B600" s="78"/>
      <c r="C600" s="78"/>
      <c r="D600" s="78"/>
      <c r="E600" s="78"/>
    </row>
    <row r="601" spans="1:7" ht="30">
      <c r="A601" s="78"/>
    </row>
  </sheetData>
  <mergeCells count="1">
    <mergeCell ref="A2:I4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 стр</vt:lpstr>
      <vt:lpstr>'вед стр'!_GoBack</vt:lpstr>
      <vt:lpstr>'вед стр'!_Hlk144906446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Т.Ю.</dc:creator>
  <cp:lastModifiedBy>Пятиева</cp:lastModifiedBy>
  <cp:lastPrinted>2023-11-10T12:14:25Z</cp:lastPrinted>
  <dcterms:created xsi:type="dcterms:W3CDTF">2023-11-10T10:19:24Z</dcterms:created>
  <dcterms:modified xsi:type="dcterms:W3CDTF">2023-11-10T14:53:32Z</dcterms:modified>
</cp:coreProperties>
</file>