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8960" windowHeight="11025"/>
  </bookViews>
  <sheets>
    <sheet name="Table 1" sheetId="1" r:id="rId1"/>
  </sheets>
  <calcPr calcId="125725"/>
</workbook>
</file>

<file path=xl/calcChain.xml><?xml version="1.0" encoding="utf-8"?>
<calcChain xmlns="http://schemas.openxmlformats.org/spreadsheetml/2006/main">
  <c r="F298" i="1"/>
  <c r="F297"/>
  <c r="E263"/>
  <c r="E232"/>
  <c r="E154"/>
  <c r="D191"/>
  <c r="D194"/>
  <c r="E191"/>
  <c r="E251"/>
  <c r="D197"/>
  <c r="D200"/>
  <c r="E197"/>
  <c r="D161"/>
  <c r="D164"/>
  <c r="E161"/>
  <c r="E146"/>
  <c r="E166"/>
  <c r="D171"/>
  <c r="D173"/>
  <c r="E171"/>
  <c r="D209"/>
  <c r="E207"/>
  <c r="E138"/>
  <c r="E137"/>
  <c r="E80"/>
  <c r="E66"/>
  <c r="E217"/>
  <c r="D217"/>
  <c r="D219"/>
  <c r="E31"/>
  <c r="D33"/>
  <c r="E82"/>
  <c r="D84"/>
  <c r="D137"/>
  <c r="D130"/>
  <c r="D131"/>
  <c r="D132"/>
  <c r="D133"/>
  <c r="D114"/>
  <c r="G129"/>
  <c r="H129"/>
  <c r="I129"/>
  <c r="J129"/>
  <c r="K129"/>
  <c r="L129"/>
  <c r="F129"/>
  <c r="D129" s="1"/>
  <c r="D134" s="1"/>
  <c r="F296"/>
  <c r="E230"/>
  <c r="D189"/>
  <c r="E186"/>
  <c r="D186" s="1"/>
  <c r="E78"/>
  <c r="E75" s="1"/>
  <c r="D75" s="1"/>
  <c r="D69"/>
  <c r="D66"/>
  <c r="E10"/>
  <c r="G8"/>
  <c r="H8"/>
  <c r="D10"/>
  <c r="D12"/>
  <c r="E14"/>
  <c r="E8" s="1"/>
  <c r="G14"/>
  <c r="H14"/>
  <c r="J14"/>
  <c r="J8" s="1"/>
  <c r="L14"/>
  <c r="L8" s="1"/>
  <c r="D34"/>
  <c r="E46"/>
  <c r="D46" s="1"/>
  <c r="D48"/>
  <c r="E71"/>
  <c r="D71" s="1"/>
  <c r="D74"/>
  <c r="D78"/>
  <c r="G80"/>
  <c r="H80"/>
  <c r="J80"/>
  <c r="L80"/>
  <c r="E97"/>
  <c r="D97" s="1"/>
  <c r="D100"/>
  <c r="E114"/>
  <c r="D116"/>
  <c r="G137"/>
  <c r="H137"/>
  <c r="I137"/>
  <c r="G138"/>
  <c r="H138"/>
  <c r="I138"/>
  <c r="G142"/>
  <c r="H142"/>
  <c r="I142"/>
  <c r="K142"/>
  <c r="E144"/>
  <c r="E142" s="1"/>
  <c r="D146"/>
  <c r="D148"/>
  <c r="D152"/>
  <c r="D166"/>
  <c r="D169"/>
  <c r="D176"/>
  <c r="D179"/>
  <c r="E202"/>
  <c r="D202" s="1"/>
  <c r="D203"/>
  <c r="D204"/>
  <c r="D220"/>
  <c r="D256"/>
  <c r="E253"/>
  <c r="D253" s="1"/>
  <c r="D210"/>
  <c r="D207"/>
  <c r="E214"/>
  <c r="D214" s="1"/>
  <c r="E213"/>
  <c r="F334" s="1"/>
  <c r="E215"/>
  <c r="E227"/>
  <c r="D230"/>
  <c r="D227" s="1"/>
  <c r="F294"/>
  <c r="D294" s="1"/>
  <c r="K333"/>
  <c r="I333"/>
  <c r="G298"/>
  <c r="K298"/>
  <c r="K297"/>
  <c r="K296"/>
  <c r="I298"/>
  <c r="I297"/>
  <c r="I296"/>
  <c r="H298"/>
  <c r="H297"/>
  <c r="H296"/>
  <c r="G297"/>
  <c r="G296"/>
  <c r="G334" s="1"/>
  <c r="K278"/>
  <c r="K283" s="1"/>
  <c r="I278"/>
  <c r="I283" s="1"/>
  <c r="H278"/>
  <c r="H283" s="1"/>
  <c r="G278"/>
  <c r="G283" s="1"/>
  <c r="K232"/>
  <c r="I232"/>
  <c r="H232"/>
  <c r="G232"/>
  <c r="F331"/>
  <c r="D331" s="1"/>
  <c r="E313"/>
  <c r="D313" s="1"/>
  <c r="D303"/>
  <c r="D306"/>
  <c r="K263"/>
  <c r="I263"/>
  <c r="H263"/>
  <c r="G263"/>
  <c r="D240"/>
  <c r="E238"/>
  <c r="D291"/>
  <c r="D286" s="1"/>
  <c r="D280"/>
  <c r="D281"/>
  <c r="F278"/>
  <c r="F283" s="1"/>
  <c r="D274"/>
  <c r="E271"/>
  <c r="E276" s="1"/>
  <c r="E248"/>
  <c r="D248" s="1"/>
  <c r="D251"/>
  <c r="D246"/>
  <c r="E243"/>
  <c r="D243" s="1"/>
  <c r="D225"/>
  <c r="E222"/>
  <c r="D222" s="1"/>
  <c r="D215"/>
  <c r="F295" l="1"/>
  <c r="E134"/>
  <c r="D232"/>
  <c r="D8"/>
  <c r="D138"/>
  <c r="G135"/>
  <c r="D14"/>
  <c r="G336"/>
  <c r="H135"/>
  <c r="D298"/>
  <c r="D144"/>
  <c r="I135"/>
  <c r="D82"/>
  <c r="E102"/>
  <c r="D102" s="1"/>
  <c r="D142"/>
  <c r="D154"/>
  <c r="H336"/>
  <c r="H333" s="1"/>
  <c r="D85"/>
  <c r="G295"/>
  <c r="D213"/>
  <c r="K295"/>
  <c r="D271"/>
  <c r="D276" s="1"/>
  <c r="D334"/>
  <c r="E212"/>
  <c r="D212" s="1"/>
  <c r="D296"/>
  <c r="G335"/>
  <c r="G333" s="1"/>
  <c r="I295"/>
  <c r="D238"/>
  <c r="D263" s="1"/>
  <c r="F328"/>
  <c r="D328" s="1"/>
  <c r="D278"/>
  <c r="D283" s="1"/>
  <c r="H295"/>
  <c r="F335" l="1"/>
  <c r="D335" s="1"/>
  <c r="D297"/>
  <c r="E135"/>
  <c r="F333" s="1"/>
  <c r="F336"/>
  <c r="D336" s="1"/>
  <c r="D31"/>
  <c r="D80"/>
  <c r="D295"/>
  <c r="D135" l="1"/>
  <c r="D333"/>
</calcChain>
</file>

<file path=xl/sharedStrings.xml><?xml version="1.0" encoding="utf-8"?>
<sst xmlns="http://schemas.openxmlformats.org/spreadsheetml/2006/main" count="528" uniqueCount="211">
  <si>
    <r>
      <rPr>
        <sz val="9"/>
        <rFont val="Times New Roman"/>
        <family val="1"/>
      </rPr>
      <t>Наименование мероприятия</t>
    </r>
  </si>
  <si>
    <r>
      <rPr>
        <sz val="9"/>
        <rFont val="Times New Roman"/>
        <family val="1"/>
      </rPr>
      <t xml:space="preserve">Ответственный исполнитель,
</t>
    </r>
    <r>
      <rPr>
        <sz val="9"/>
        <rFont val="Times New Roman"/>
        <family val="1"/>
      </rPr>
      <t>соисполнители</t>
    </r>
  </si>
  <si>
    <r>
      <rPr>
        <sz val="9"/>
        <rFont val="Times New Roman"/>
        <family val="1"/>
      </rPr>
      <t>Источники финансирования</t>
    </r>
  </si>
  <si>
    <r>
      <rPr>
        <sz val="9"/>
        <rFont val="Times New Roman"/>
        <family val="1"/>
      </rPr>
      <t>Объемы финансирования (тыс. руб.)</t>
    </r>
  </si>
  <si>
    <r>
      <rPr>
        <sz val="9"/>
        <rFont val="Times New Roman"/>
        <family val="1"/>
      </rPr>
      <t>Ожидаемые результаты реализации мероприятия</t>
    </r>
  </si>
  <si>
    <r>
      <rPr>
        <sz val="9"/>
        <rFont val="Times New Roman"/>
        <family val="1"/>
      </rPr>
      <t>всего</t>
    </r>
  </si>
  <si>
    <r>
      <rPr>
        <sz val="9"/>
        <rFont val="Times New Roman"/>
        <family val="1"/>
      </rPr>
      <t>2021 год</t>
    </r>
  </si>
  <si>
    <r>
      <rPr>
        <sz val="9"/>
        <rFont val="Times New Roman"/>
        <family val="1"/>
      </rPr>
      <t>2022 год</t>
    </r>
  </si>
  <si>
    <r>
      <rPr>
        <sz val="9"/>
        <rFont val="Times New Roman"/>
        <family val="1"/>
      </rPr>
      <t>2023 год</t>
    </r>
  </si>
  <si>
    <r>
      <rPr>
        <sz val="9"/>
        <rFont val="Times New Roman"/>
        <family val="1"/>
      </rPr>
      <t>2024 год</t>
    </r>
  </si>
  <si>
    <r>
      <rPr>
        <sz val="9"/>
        <rFont val="Times New Roman"/>
        <family val="1"/>
      </rPr>
      <t>2025 год</t>
    </r>
  </si>
  <si>
    <r>
      <rPr>
        <b/>
        <sz val="9"/>
        <rFont val="Times New Roman"/>
        <family val="1"/>
      </rPr>
      <t>Подпрограмма № 1 «Развитие муниципальной системы дошкольного образования МО "Ленский муниципальный район" на 2021-2025 годы»</t>
    </r>
  </si>
  <si>
    <r>
      <rPr>
        <b/>
        <i/>
        <sz val="9"/>
        <rFont val="Times New Roman"/>
        <family val="1"/>
      </rPr>
      <t>Задача 1. Обеспечение доступности и качества дошкольного образования соответствующего потребности населения, требованиям инновационного развития социально - экономического развития Ленского района.</t>
    </r>
  </si>
  <si>
    <r>
      <rPr>
        <sz val="9"/>
        <rFont val="Times New Roman"/>
        <family val="1"/>
      </rPr>
      <t xml:space="preserve">1.1  Финансовое обеспечение гарантий прав граждан на получение общедоступного бесплатного и качественного дошкольного образования  в МО
</t>
    </r>
    <r>
      <rPr>
        <sz val="9"/>
        <rFont val="Times New Roman"/>
        <family val="1"/>
      </rPr>
      <t xml:space="preserve">«Ленский муниципальный район», софинансирование части дополнительных расходов на повышение
</t>
    </r>
    <r>
      <rPr>
        <sz val="9"/>
        <rFont val="Times New Roman"/>
        <family val="1"/>
      </rPr>
      <t>минимального размера оплаты труда</t>
    </r>
  </si>
  <si>
    <r>
      <rPr>
        <sz val="9"/>
        <rFont val="Times New Roman"/>
        <family val="1"/>
      </rPr>
      <t>МБДОУ, МБОУ</t>
    </r>
  </si>
  <si>
    <r>
      <rPr>
        <sz val="9"/>
        <rFont val="Times New Roman"/>
        <family val="1"/>
      </rPr>
      <t>Итого, в том числе</t>
    </r>
  </si>
  <si>
    <r>
      <rPr>
        <sz val="9"/>
        <rFont val="Times New Roman"/>
        <family val="1"/>
      </rPr>
      <t xml:space="preserve">Обеспеченность  прав граждан на получение общедоступного бесплатного и качественного дошкольного образования  в МО
</t>
    </r>
    <r>
      <rPr>
        <sz val="9"/>
        <rFont val="Times New Roman"/>
        <family val="1"/>
      </rPr>
      <t>«Ленский муниципальный район»</t>
    </r>
  </si>
  <si>
    <r>
      <rPr>
        <sz val="9"/>
        <rFont val="Times New Roman"/>
        <family val="1"/>
      </rPr>
      <t xml:space="preserve">Отдел образования 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</si>
  <si>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 xml:space="preserve">федеральный
</t>
    </r>
    <r>
      <rPr>
        <sz val="9"/>
        <rFont val="Times New Roman"/>
        <family val="1"/>
      </rPr>
      <t>бюджет</t>
    </r>
  </si>
  <si>
    <r>
      <rPr>
        <sz val="9"/>
        <rFont val="Times New Roman"/>
        <family val="1"/>
      </rPr>
      <t>областной бюджет (субвенция)</t>
    </r>
  </si>
  <si>
    <r>
      <rPr>
        <sz val="9"/>
        <rFont val="Times New Roman"/>
        <family val="1"/>
      </rPr>
      <t>областной бюджет (субсидия)</t>
    </r>
  </si>
  <si>
    <r>
      <rPr>
        <sz val="9"/>
        <rFont val="Times New Roman"/>
        <family val="1"/>
      </rPr>
      <t xml:space="preserve">бюджет МО
</t>
    </r>
    <r>
      <rPr>
        <sz val="9"/>
        <rFont val="Times New Roman"/>
        <family val="1"/>
      </rPr>
      <t xml:space="preserve">«Ленский
</t>
    </r>
    <r>
      <rPr>
        <sz val="9"/>
        <rFont val="Times New Roman"/>
        <family val="1"/>
      </rPr>
      <t>муниципальный район»</t>
    </r>
  </si>
  <si>
    <r>
      <rPr>
        <sz val="9"/>
        <rFont val="Times New Roman"/>
        <family val="1"/>
      </rPr>
      <t>внебюджетные средства</t>
    </r>
  </si>
  <si>
    <r>
      <rPr>
        <b/>
        <sz val="9"/>
        <rFont val="Times New Roman"/>
        <family val="1"/>
      </rPr>
      <t>ИТОГО по задаче № 1</t>
    </r>
  </si>
  <si>
    <r>
      <rPr>
        <b/>
        <i/>
        <sz val="9"/>
        <rFont val="Times New Roman"/>
        <family val="1"/>
      </rPr>
      <t>Задача 2. Развитие сети и создание современных условий в дошкольных образовательных организациях.</t>
    </r>
  </si>
  <si>
    <r>
      <rPr>
        <sz val="9"/>
        <rFont val="Times New Roman"/>
        <family val="1"/>
      </rPr>
      <t>2.1 Строительство детсада в п.Урдома</t>
    </r>
  </si>
  <si>
    <r>
      <rPr>
        <sz val="9"/>
        <rFont val="Times New Roman"/>
        <family val="1"/>
      </rPr>
      <t xml:space="preserve">Отдел архитектуры, строительства и капитальных
</t>
    </r>
    <r>
      <rPr>
        <sz val="9"/>
        <rFont val="Times New Roman"/>
        <family val="1"/>
      </rPr>
      <t xml:space="preserve">ремонтов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</si>
  <si>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Увеличение уровня охвата детей дошкольного возраста дошкольным образованием, ликвидация очерёдности в ДОУ</t>
    </r>
  </si>
  <si>
    <r>
      <rPr>
        <sz val="9"/>
        <rFont val="Times New Roman"/>
        <family val="1"/>
      </rPr>
      <t>федеральный бюджет</t>
    </r>
  </si>
  <si>
    <r>
      <rPr>
        <sz val="9"/>
        <rFont val="Times New Roman"/>
        <family val="1"/>
      </rPr>
      <t>областной бюджет</t>
    </r>
  </si>
  <si>
    <r>
      <rPr>
        <sz val="9"/>
        <rFont val="Times New Roman"/>
        <family val="1"/>
      </rPr>
      <t xml:space="preserve">внебюджетные
</t>
    </r>
    <r>
      <rPr>
        <sz val="9"/>
        <rFont val="Times New Roman"/>
        <family val="1"/>
      </rPr>
      <t>средства</t>
    </r>
  </si>
  <si>
    <r>
      <rPr>
        <sz val="9"/>
        <rFont val="Times New Roman"/>
        <family val="1"/>
      </rPr>
      <t>2.2. Обеспечение новых зданий инвентарем, игрушками и учебно- наглядными пособиями</t>
    </r>
  </si>
  <si>
    <r>
      <rPr>
        <sz val="9"/>
        <rFont val="Times New Roman"/>
        <family val="1"/>
      </rPr>
      <t xml:space="preserve">Министерство образования и науки Архангельской области  и 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</si>
  <si>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 xml:space="preserve">Приведение материальной базы учреждения в соответствие с
</t>
    </r>
    <r>
      <rPr>
        <sz val="9"/>
        <rFont val="Times New Roman"/>
        <family val="1"/>
      </rPr>
      <t>современными требованиями</t>
    </r>
  </si>
  <si>
    <r>
      <rPr>
        <sz val="9"/>
        <rFont val="Times New Roman"/>
        <family val="1"/>
      </rPr>
      <t xml:space="preserve">2.3.Приобретение
</t>
    </r>
    <r>
      <rPr>
        <sz val="9"/>
        <rFont val="Times New Roman"/>
        <family val="1"/>
      </rPr>
      <t xml:space="preserve">материальных запасов для образовательных учреждений за счет средств резервного фонда
</t>
    </r>
    <r>
      <rPr>
        <sz val="9"/>
        <rFont val="Times New Roman"/>
        <family val="1"/>
      </rPr>
      <t xml:space="preserve">Администрации МО
</t>
    </r>
    <r>
      <rPr>
        <sz val="9"/>
        <rFont val="Times New Roman"/>
        <family val="1"/>
      </rPr>
      <t>«Ленский муниципальный район»</t>
    </r>
  </si>
  <si>
    <r>
      <rPr>
        <sz val="9"/>
        <rFont val="Times New Roman"/>
        <family val="1"/>
      </rPr>
      <t>Повышение качества образовательного процесса</t>
    </r>
  </si>
  <si>
    <r>
      <rPr>
        <sz val="9"/>
        <rFont val="Times New Roman"/>
        <family val="1"/>
      </rPr>
      <t>2.4 Капитальный ремонт зданий учреждений дошкольного образования</t>
    </r>
  </si>
  <si>
    <r>
      <rPr>
        <sz val="9"/>
        <rFont val="Times New Roman"/>
        <family val="1"/>
      </rPr>
      <t xml:space="preserve">2.5 Благоустройство
</t>
    </r>
    <r>
      <rPr>
        <sz val="9"/>
        <rFont val="Times New Roman"/>
        <family val="1"/>
      </rPr>
      <t>территории и игровых площадок</t>
    </r>
  </si>
  <si>
    <r>
      <rPr>
        <sz val="9"/>
        <rFont val="Times New Roman"/>
        <family val="1"/>
      </rPr>
      <t xml:space="preserve">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</si>
  <si>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 xml:space="preserve">Повышение качества
</t>
    </r>
    <r>
      <rPr>
        <sz val="9"/>
        <rFont val="Times New Roman"/>
        <family val="1"/>
      </rPr>
      <t>образовательного процесса</t>
    </r>
  </si>
  <si>
    <r>
      <rPr>
        <sz val="9"/>
        <rFont val="Times New Roman"/>
        <family val="1"/>
      </rPr>
      <t>2.6 Осуществление мер направленных на</t>
    </r>
  </si>
  <si>
    <r>
      <rPr>
        <sz val="9"/>
        <rFont val="Times New Roman"/>
        <family val="1"/>
      </rPr>
      <t>Отдел образования Администрации МО</t>
    </r>
  </si>
  <si>
    <r>
      <rPr>
        <sz val="9"/>
        <rFont val="Times New Roman"/>
        <family val="1"/>
      </rPr>
      <t>Безопасность пребывания детей в дошкольных</t>
    </r>
  </si>
  <si>
    <r>
      <rPr>
        <sz val="9"/>
        <rFont val="Times New Roman"/>
        <family val="1"/>
      </rPr>
      <t>энергосбережение в системе дошкольного образования (замер сопротивления)</t>
    </r>
  </si>
  <si>
    <r>
      <rPr>
        <sz val="9"/>
        <rFont val="Times New Roman"/>
        <family val="1"/>
      </rPr>
      <t xml:space="preserve">«Ленский
</t>
    </r>
    <r>
      <rPr>
        <sz val="9"/>
        <rFont val="Times New Roman"/>
        <family val="1"/>
      </rPr>
      <t>муниципальный район»</t>
    </r>
  </si>
  <si>
    <r>
      <rPr>
        <sz val="9"/>
        <rFont val="Times New Roman"/>
        <family val="1"/>
      </rPr>
      <t>учреждениях.</t>
    </r>
  </si>
  <si>
    <r>
      <rPr>
        <sz val="9"/>
        <rFont val="Times New Roman"/>
        <family val="1"/>
      </rPr>
      <t xml:space="preserve">2.7 Компенсация части
</t>
    </r>
    <r>
      <rPr>
        <sz val="9"/>
        <rFont val="Times New Roman"/>
        <family val="1"/>
      </rPr>
      <t>родительской платы за присмотр и уход за ребенком в образовательных организациях, реализующих образовательную программу дошкольного образования</t>
    </r>
  </si>
  <si>
    <r>
      <rPr>
        <sz val="9"/>
        <rFont val="Times New Roman"/>
        <family val="1"/>
      </rPr>
      <t xml:space="preserve">Министерство
</t>
    </r>
    <r>
      <rPr>
        <sz val="9"/>
        <rFont val="Times New Roman"/>
        <family val="1"/>
      </rPr>
      <t xml:space="preserve">образования и науки Архангельской области  и 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</si>
  <si>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 xml:space="preserve">Меры социальной
</t>
    </r>
    <r>
      <rPr>
        <sz val="9"/>
        <rFont val="Times New Roman"/>
        <family val="1"/>
      </rPr>
      <t xml:space="preserve">поддержки семьям имеющих детей,
</t>
    </r>
    <r>
      <rPr>
        <sz val="9"/>
        <rFont val="Times New Roman"/>
        <family val="1"/>
      </rPr>
      <t>посещающих дошкольное учреждение</t>
    </r>
  </si>
  <si>
    <r>
      <rPr>
        <sz val="9"/>
        <rFont val="Times New Roman"/>
        <family val="1"/>
      </rPr>
      <t xml:space="preserve">2.8 Оснащение
</t>
    </r>
    <r>
      <rPr>
        <sz val="9"/>
        <rFont val="Times New Roman"/>
        <family val="1"/>
      </rPr>
      <t xml:space="preserve">медицинских кабинетов ДОУ современной оргтехникой и
</t>
    </r>
    <r>
      <rPr>
        <sz val="9"/>
        <rFont val="Times New Roman"/>
        <family val="1"/>
      </rPr>
      <t>современным медицинским оборудованием</t>
    </r>
  </si>
  <si>
    <r>
      <rPr>
        <sz val="9"/>
        <rFont val="Times New Roman"/>
        <family val="1"/>
      </rPr>
      <t xml:space="preserve">Создание современной
</t>
    </r>
    <r>
      <rPr>
        <sz val="9"/>
        <rFont val="Times New Roman"/>
        <family val="1"/>
      </rPr>
      <t>учебно-материальной базы, широкое использование современных образовательных технологий</t>
    </r>
  </si>
  <si>
    <r>
      <rPr>
        <sz val="9"/>
        <rFont val="Times New Roman"/>
        <family val="1"/>
      </rPr>
      <t>2.9 Установка, замена и ремонт автоматической противопожарной системы (АПС)</t>
    </r>
  </si>
  <si>
    <r>
      <rPr>
        <sz val="9"/>
        <rFont val="Times New Roman"/>
        <family val="1"/>
      </rPr>
      <t xml:space="preserve">Министерство образования и науки Архангельской области  и 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</si>
  <si>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Обеспечение безопасности детей во время пребывания в ДОУ</t>
    </r>
  </si>
  <si>
    <r>
      <rPr>
        <sz val="9"/>
        <rFont val="Times New Roman"/>
        <family val="1"/>
      </rPr>
      <t xml:space="preserve">2.10  Осуществление мер
</t>
    </r>
    <r>
      <rPr>
        <sz val="9"/>
        <rFont val="Times New Roman"/>
        <family val="1"/>
      </rPr>
      <t>направленных на обеспечение антитеррористической безопасности, оборудование зданий дошкольных учреждений системой видеонаблюдения</t>
    </r>
  </si>
  <si>
    <r>
      <rPr>
        <sz val="9"/>
        <rFont val="Times New Roman"/>
        <family val="1"/>
      </rPr>
      <t xml:space="preserve">Обеспечение безопасности
</t>
    </r>
    <r>
      <rPr>
        <sz val="9"/>
        <rFont val="Times New Roman"/>
        <family val="1"/>
      </rPr>
      <t>детей во время нахождения в ДОУ.</t>
    </r>
  </si>
  <si>
    <r>
      <rPr>
        <sz val="9"/>
        <rFont val="Times New Roman"/>
        <family val="1"/>
      </rPr>
      <t>2.11. Приобретение холодильного, технологического, теплового оборудования мебели и посуды для пищеблоков</t>
    </r>
  </si>
  <si>
    <r>
      <rPr>
        <sz val="9"/>
        <rFont val="Times New Roman"/>
        <family val="1"/>
      </rPr>
      <t>Приведение пищеблоков ДОУ в соответствие с требованиями СанПиН, улучшение технологии и условий приготовления пищи</t>
    </r>
  </si>
  <si>
    <r>
      <rPr>
        <sz val="9"/>
        <rFont val="Times New Roman"/>
        <family val="1"/>
      </rPr>
      <t xml:space="preserve">2.12  Организация питания
</t>
    </r>
    <r>
      <rPr>
        <sz val="9"/>
        <rFont val="Times New Roman"/>
        <family val="1"/>
      </rPr>
      <t>детей в дошкольных учреждениях льготных категорий со скидкой 100%: - дети-инвалиды;- дети родителей-инвалидов I и II группы; дети-сироты и дети, находящиеся под опекой и попечительством</t>
    </r>
  </si>
  <si>
    <r>
      <rPr>
        <sz val="9"/>
        <rFont val="Times New Roman"/>
        <family val="1"/>
      </rPr>
      <t xml:space="preserve">Обеспечение питанием
</t>
    </r>
    <r>
      <rPr>
        <sz val="9"/>
        <rFont val="Times New Roman"/>
        <family val="1"/>
      </rPr>
      <t>детей льготных категорий</t>
    </r>
  </si>
  <si>
    <r>
      <rPr>
        <sz val="9"/>
        <rFont val="Times New Roman"/>
        <family val="1"/>
      </rPr>
      <t>2.13Устранение предписаний надзорных органов (Роспотребнадзор, Госпожнадзор)</t>
    </r>
  </si>
  <si>
    <r>
      <rPr>
        <sz val="9"/>
        <rFont val="Times New Roman"/>
        <family val="1"/>
      </rPr>
      <t>Безопасность образовательного процесса.</t>
    </r>
  </si>
  <si>
    <r>
      <rPr>
        <b/>
        <sz val="9"/>
        <rFont val="Times New Roman"/>
        <family val="1"/>
      </rPr>
      <t>ИТОГО по задаче № 2</t>
    </r>
  </si>
  <si>
    <r>
      <rPr>
        <b/>
        <i/>
        <sz val="9"/>
        <rFont val="Times New Roman"/>
        <family val="1"/>
      </rPr>
      <t>Задача № 3 Обеспечение реализации федерального государственного образовательного стандарта дошкольного образования.</t>
    </r>
  </si>
  <si>
    <r>
      <rPr>
        <sz val="9"/>
        <rFont val="Times New Roman"/>
        <family val="1"/>
      </rPr>
      <t>3.1 Приобретение оборудования и   инвентаря для учреждений дошкольного образования</t>
    </r>
  </si>
  <si>
    <r>
      <rPr>
        <sz val="9"/>
        <rFont val="Times New Roman"/>
        <family val="1"/>
      </rPr>
      <t xml:space="preserve">3.2  Обеспечение дошкольных учреждений программно-
</t>
    </r>
    <r>
      <rPr>
        <sz val="9"/>
        <rFont val="Times New Roman"/>
        <family val="1"/>
      </rPr>
      <t xml:space="preserve">методическими материалами, художественной
</t>
    </r>
    <r>
      <rPr>
        <sz val="9"/>
        <rFont val="Times New Roman"/>
        <family val="1"/>
      </rPr>
      <t xml:space="preserve">литературой, детской
</t>
    </r>
    <r>
      <rPr>
        <sz val="9"/>
        <rFont val="Times New Roman"/>
        <family val="1"/>
      </rPr>
      <t>мебелью, физкультурным оборудованием, играми и игрушками (приобретение музыкальных пособий , комплекта костюмов для театрализованной деятельности, комплект развивающих игр)</t>
    </r>
  </si>
  <si>
    <r>
      <rPr>
        <sz val="9"/>
        <rFont val="Times New Roman"/>
        <family val="1"/>
      </rPr>
      <t xml:space="preserve">Организация педагогического процесса в соответствии с
</t>
    </r>
    <r>
      <rPr>
        <sz val="9"/>
        <rFont val="Times New Roman"/>
        <family val="1"/>
      </rPr>
      <t>современными требованиями в режиме развития.  Повышение эффективности деятельности системы дошкольного образования. Обеспечение комплексного подхода в решении задач сохранении укрепления здоровья детей.</t>
    </r>
  </si>
  <si>
    <r>
      <rPr>
        <sz val="9"/>
        <rFont val="Times New Roman"/>
        <family val="1"/>
      </rPr>
      <t xml:space="preserve">бюджет МО
</t>
    </r>
    <r>
      <rPr>
        <sz val="9"/>
        <rFont val="Times New Roman"/>
        <family val="1"/>
      </rPr>
      <t xml:space="preserve">«Ленский
</t>
    </r>
    <r>
      <rPr>
        <sz val="9"/>
        <rFont val="Times New Roman"/>
        <family val="1"/>
      </rPr>
      <t xml:space="preserve">муниципальный
</t>
    </r>
    <r>
      <rPr>
        <sz val="9"/>
        <rFont val="Times New Roman"/>
        <family val="1"/>
      </rPr>
      <t>район»</t>
    </r>
  </si>
  <si>
    <r>
      <rPr>
        <sz val="9"/>
        <rFont val="Times New Roman"/>
        <family val="1"/>
      </rPr>
      <t xml:space="preserve">3.3  Сопровождение детей с ОВЗ, детей-инвалидов, в т.ч.
</t>
    </r>
    <r>
      <rPr>
        <sz val="9"/>
        <rFont val="Times New Roman"/>
        <family val="1"/>
      </rPr>
      <t xml:space="preserve">:- тьюторское сопровождение детей с ОВЗ и детей-инвалидов;
</t>
    </r>
    <r>
      <rPr>
        <sz val="9"/>
        <rFont val="Times New Roman"/>
        <family val="1"/>
      </rPr>
      <t>-присмотр и уход за детьми с ОВЗ и детьми- инвалидами</t>
    </r>
  </si>
  <si>
    <r>
      <rPr>
        <sz val="9"/>
        <rFont val="Times New Roman"/>
        <family val="1"/>
      </rPr>
      <t>Получение гарантированного дошкольного образования</t>
    </r>
  </si>
  <si>
    <r>
      <rPr>
        <sz val="9"/>
        <rFont val="Times New Roman"/>
        <family val="1"/>
      </rPr>
      <t xml:space="preserve">3.4 Прохождение
</t>
    </r>
    <r>
      <rPr>
        <sz val="9"/>
        <rFont val="Times New Roman"/>
        <family val="1"/>
      </rPr>
      <t xml:space="preserve">медосмотров и санитарного минимума  работников дошкольных организаций, психиатрическое
</t>
    </r>
    <r>
      <rPr>
        <sz val="9"/>
        <rFont val="Times New Roman"/>
        <family val="1"/>
      </rPr>
      <t>освидетельствование</t>
    </r>
  </si>
  <si>
    <r>
      <rPr>
        <sz val="9"/>
        <rFont val="Times New Roman"/>
        <family val="1"/>
      </rPr>
      <t>Безопасность образовательного процесса</t>
    </r>
  </si>
  <si>
    <r>
      <rPr>
        <b/>
        <sz val="9"/>
        <rFont val="Times New Roman"/>
        <family val="1"/>
      </rPr>
      <t>ИТОГО по задаче № 3</t>
    </r>
  </si>
  <si>
    <r>
      <rPr>
        <b/>
        <i/>
        <sz val="9"/>
        <rFont val="Times New Roman"/>
        <family val="1"/>
      </rPr>
      <t>Задача 4. Обновление состава и компетенций педагогических кадров системы дошкольного образования, повышение качества работы</t>
    </r>
  </si>
  <si>
    <r>
      <rPr>
        <sz val="9"/>
        <rFont val="Times New Roman"/>
        <family val="1"/>
      </rPr>
      <t>4.1 Повышение квалификации руководящих и педагогических работников системы дошкольного образования, проведение специальной оценки условий труда</t>
    </r>
  </si>
  <si>
    <r>
      <rPr>
        <sz val="9"/>
        <rFont val="Times New Roman"/>
        <family val="1"/>
      </rPr>
      <t>Укрепление кадрового потенциала системы дошкольного образования</t>
    </r>
  </si>
  <si>
    <r>
      <rPr>
        <sz val="9"/>
        <rFont val="Times New Roman"/>
        <family val="1"/>
      </rPr>
      <t xml:space="preserve">4.2  Проведение конкурсов профессионального
</t>
    </r>
    <r>
      <rPr>
        <sz val="9"/>
        <rFont val="Times New Roman"/>
        <family val="1"/>
      </rPr>
      <t>мастерства</t>
    </r>
  </si>
  <si>
    <r>
      <rPr>
        <sz val="9"/>
        <rFont val="Times New Roman"/>
        <family val="1"/>
      </rPr>
      <t xml:space="preserve">4.3  Возмещение расходов, связанных с реализацией
</t>
    </r>
    <r>
      <rPr>
        <sz val="9"/>
        <rFont val="Times New Roman"/>
        <family val="1"/>
      </rPr>
      <t xml:space="preserve">мер социальной поддержки по предоставлению
</t>
    </r>
    <r>
      <rPr>
        <sz val="9"/>
        <rFont val="Times New Roman"/>
        <family val="1"/>
      </rPr>
      <t>компенсации расходов на оплату жилых помещений, отопления и освещения педагогическим работникам образовательных</t>
    </r>
  </si>
  <si>
    <r>
      <rPr>
        <sz val="9"/>
        <rFont val="Times New Roman"/>
        <family val="1"/>
      </rPr>
      <t>Социальная поддержка педагогических работников</t>
    </r>
  </si>
  <si>
    <r>
      <rPr>
        <sz val="9"/>
        <rFont val="Times New Roman"/>
        <family val="1"/>
      </rPr>
      <t>учреждений в сельских населённых пунктах, рабочих поселках (поселках городского типа)</t>
    </r>
  </si>
  <si>
    <r>
      <rPr>
        <sz val="9"/>
        <rFont val="Times New Roman"/>
        <family val="1"/>
      </rPr>
      <t xml:space="preserve">4.4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t>
    </r>
    <r>
      <rPr>
        <sz val="9"/>
        <rFont val="Times New Roman"/>
        <family val="1"/>
      </rPr>
      <t xml:space="preserve">финансируемых из местных бюджетов, проживающих и работающих в сельских населенных пунктах, в рабочих поселках (поселках
</t>
    </r>
    <r>
      <rPr>
        <sz val="9"/>
        <rFont val="Times New Roman"/>
        <family val="1"/>
      </rPr>
      <t>городского типа)</t>
    </r>
  </si>
  <si>
    <r>
      <rPr>
        <sz val="9"/>
        <rFont val="Times New Roman"/>
        <family val="1"/>
      </rPr>
      <t xml:space="preserve">Отдел образования 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</si>
  <si>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Социальная поддержка квалифицированных специалистов</t>
    </r>
  </si>
  <si>
    <r>
      <rPr>
        <sz val="9"/>
        <rFont val="Times New Roman"/>
        <family val="1"/>
      </rPr>
      <t xml:space="preserve">4.5  Оплата проезда к месту
</t>
    </r>
    <r>
      <rPr>
        <sz val="9"/>
        <rFont val="Times New Roman"/>
        <family val="1"/>
      </rPr>
      <t>использования отпуска  и обратно работникам образовательных учреждений</t>
    </r>
  </si>
  <si>
    <r>
      <rPr>
        <sz val="9"/>
        <rFont val="Times New Roman"/>
        <family val="1"/>
      </rPr>
      <t xml:space="preserve">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</si>
  <si>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 xml:space="preserve">Социальная поддержка
</t>
    </r>
    <r>
      <rPr>
        <sz val="9"/>
        <rFont val="Times New Roman"/>
        <family val="1"/>
      </rPr>
      <t>работников учреждений образования</t>
    </r>
  </si>
  <si>
    <r>
      <rPr>
        <b/>
        <sz val="9"/>
        <rFont val="Times New Roman"/>
        <family val="1"/>
      </rPr>
      <t>ИТОГО по задаче № 4</t>
    </r>
  </si>
  <si>
    <r>
      <rPr>
        <b/>
        <sz val="9"/>
        <rFont val="Times New Roman"/>
        <family val="1"/>
      </rPr>
      <t>Всего по подпрограмме № 1</t>
    </r>
  </si>
  <si>
    <r>
      <rPr>
        <b/>
        <sz val="9"/>
        <rFont val="Times New Roman"/>
        <family val="1"/>
      </rPr>
      <t>Итого, в том числе</t>
    </r>
  </si>
  <si>
    <r>
      <rPr>
        <b/>
        <sz val="9"/>
        <rFont val="Times New Roman"/>
        <family val="1"/>
      </rPr>
      <t>федеральный бюджет</t>
    </r>
  </si>
  <si>
    <r>
      <rPr>
        <b/>
        <sz val="9"/>
        <rFont val="Times New Roman"/>
        <family val="1"/>
      </rPr>
      <t>областной бюджет</t>
    </r>
  </si>
  <si>
    <r>
      <rPr>
        <b/>
        <sz val="9"/>
        <rFont val="Times New Roman"/>
        <family val="1"/>
      </rPr>
      <t xml:space="preserve">бюджет МО
</t>
    </r>
    <r>
      <rPr>
        <b/>
        <sz val="9"/>
        <rFont val="Times New Roman"/>
        <family val="1"/>
      </rPr>
      <t>«Ленский муниципальный район»</t>
    </r>
  </si>
  <si>
    <r>
      <rPr>
        <b/>
        <sz val="9"/>
        <rFont val="Times New Roman"/>
        <family val="1"/>
      </rPr>
      <t>внебюджетные средства</t>
    </r>
  </si>
  <si>
    <r>
      <rPr>
        <b/>
        <sz val="9"/>
        <rFont val="Times New Roman"/>
        <family val="1"/>
      </rPr>
      <t>Подпрограмма № 2 «Развитие муниципальной системы общего и дополнительного образования МО "Ленский муниципальный район" на 2021-2025 годы»</t>
    </r>
  </si>
  <si>
    <r>
      <rPr>
        <b/>
        <i/>
        <sz val="9"/>
        <rFont val="Times New Roman"/>
        <family val="1"/>
      </rPr>
      <t>Задача 1. Обеспечение реализации федеральных государственных образовательных стандартов общего образования.</t>
    </r>
  </si>
  <si>
    <r>
      <rPr>
        <sz val="9"/>
        <rFont val="Times New Roman"/>
        <family val="1"/>
      </rPr>
      <t xml:space="preserve">1.1 Финансовое обеспечение гарантий прав граждан на получение общедоступного бесплатного и качественного начального общего, основного общего и среднего (полного) общего образования  в МО
</t>
    </r>
    <r>
      <rPr>
        <sz val="9"/>
        <rFont val="Times New Roman"/>
        <family val="1"/>
      </rPr>
      <t xml:space="preserve">«Ленский муниципальный район», софинансирование части дополнительных расходов на повышение
</t>
    </r>
    <r>
      <rPr>
        <sz val="9"/>
        <rFont val="Times New Roman"/>
        <family val="1"/>
      </rPr>
      <t>минимального размера оплаты труда.</t>
    </r>
  </si>
  <si>
    <r>
      <rPr>
        <sz val="9"/>
        <rFont val="Times New Roman"/>
        <family val="1"/>
      </rPr>
      <t>МБОУ</t>
    </r>
  </si>
  <si>
    <r>
      <rPr>
        <sz val="9"/>
        <rFont val="Times New Roman"/>
        <family val="1"/>
      </rPr>
      <t xml:space="preserve">Обеспеченность прав граждан на получение общедоступного бесплатного и качественного начального общего, основного общего и среднего (полного) общего образования  в МО
</t>
    </r>
    <r>
      <rPr>
        <sz val="9"/>
        <rFont val="Times New Roman"/>
        <family val="1"/>
      </rPr>
      <t>«Ленский муниципальный район»</t>
    </r>
  </si>
  <si>
    <r>
      <rPr>
        <sz val="9"/>
        <rFont val="Times New Roman"/>
        <family val="1"/>
      </rPr>
      <t xml:space="preserve">1.2 Финансовое обеспечение гарантий прав граждан на получение общедоступного бесплатного и качественного дополнительного образования, софинансирование части дополнительных расходов на повышение размера
</t>
    </r>
    <r>
      <rPr>
        <sz val="9"/>
        <rFont val="Times New Roman"/>
        <family val="1"/>
      </rPr>
      <t>минимального оплаты труда.</t>
    </r>
  </si>
  <si>
    <r>
      <rPr>
        <sz val="9"/>
        <rFont val="Times New Roman"/>
        <family val="1"/>
      </rPr>
      <t>МБОУ ДОД</t>
    </r>
  </si>
  <si>
    <r>
      <rPr>
        <sz val="9"/>
        <rFont val="Times New Roman"/>
        <family val="1"/>
      </rPr>
      <t>Обеспеченность  прав граждан на получение общедоступного бесплатного и качественного дополнительного образования</t>
    </r>
  </si>
  <si>
    <r>
      <rPr>
        <sz val="9"/>
        <rFont val="Times New Roman"/>
        <family val="1"/>
      </rPr>
      <t xml:space="preserve">областной бюджет
</t>
    </r>
    <r>
      <rPr>
        <sz val="9"/>
        <rFont val="Times New Roman"/>
        <family val="1"/>
      </rPr>
      <t>(субвенция)</t>
    </r>
  </si>
  <si>
    <r>
      <rPr>
        <b/>
        <i/>
        <sz val="9"/>
        <rFont val="Times New Roman"/>
        <family val="1"/>
      </rPr>
      <t>Задача 2. Создание механизмов, обеспечивающих равный доступ к качественному общему и дополнительному образованию.</t>
    </r>
  </si>
  <si>
    <r>
      <rPr>
        <sz val="9"/>
        <rFont val="Times New Roman"/>
        <family val="1"/>
      </rPr>
      <t>2.1 Обеспечение общеобразовательных учреждений образования школьными автобусами</t>
    </r>
  </si>
  <si>
    <r>
      <rPr>
        <sz val="9"/>
        <rFont val="Times New Roman"/>
        <family val="1"/>
      </rPr>
      <t xml:space="preserve">Министерство образования и науки Архангельской области  и 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t>
    </r>
  </si>
  <si>
    <r>
      <rPr>
        <sz val="9"/>
        <rFont val="Times New Roman"/>
        <family val="1"/>
      </rPr>
      <t>Создание условий для безопасности подвоза детей согласно установленных правил и требований для замены автобусов не соответствующих ГОСТу</t>
    </r>
  </si>
  <si>
    <r>
      <rPr>
        <sz val="9"/>
        <rFont val="Times New Roman"/>
        <family val="1"/>
      </rPr>
      <t>район</t>
    </r>
  </si>
  <si>
    <r>
      <rPr>
        <sz val="9"/>
        <rFont val="Times New Roman"/>
        <family val="1"/>
      </rPr>
      <t xml:space="preserve">2.2 Оснащение
</t>
    </r>
    <r>
      <rPr>
        <sz val="9"/>
        <rFont val="Times New Roman"/>
        <family val="1"/>
      </rPr>
      <t>материальной базы школ и учреждений дополнительного образования, приобретение парадной формы для кадетского класса</t>
    </r>
  </si>
  <si>
    <r>
      <rPr>
        <sz val="9"/>
        <rFont val="Times New Roman"/>
        <family val="1"/>
      </rPr>
      <t xml:space="preserve">Создание условий для развития личности учащихся, привитие любви к спорту и подготовки для участия в районных областных и зональных соревнованиях. Проведение оздоровительных
</t>
    </r>
    <r>
      <rPr>
        <sz val="9"/>
        <rFont val="Times New Roman"/>
        <family val="1"/>
      </rPr>
      <t>мероприятий с учащимися школ.</t>
    </r>
  </si>
  <si>
    <r>
      <rPr>
        <sz val="9"/>
        <rFont val="Times New Roman"/>
        <family val="1"/>
      </rPr>
      <t>2.3 Проведение капитального и текущего ремонта зданий образовательных учреждений и учреждений дополнительного образования</t>
    </r>
  </si>
  <si>
    <r>
      <rPr>
        <sz val="9"/>
        <rFont val="Times New Roman"/>
        <family val="1"/>
      </rPr>
      <t>Укрепление материальной базы и создание безопасных условий труда и обучения учащихся в общеобразовательных учреждениях.</t>
    </r>
  </si>
  <si>
    <r>
      <rPr>
        <sz val="9"/>
        <rFont val="Times New Roman"/>
        <family val="1"/>
      </rPr>
      <t>2.5 Проведение капитального ремонта</t>
    </r>
  </si>
  <si>
    <r>
      <rPr>
        <sz val="9"/>
        <rFont val="Times New Roman"/>
        <family val="1"/>
      </rPr>
      <t>Министерство образования и науки</t>
    </r>
  </si>
  <si>
    <r>
      <rPr>
        <sz val="9"/>
        <rFont val="Times New Roman"/>
        <family val="1"/>
      </rPr>
      <t>Укрепление материальной базы и создание безопасных</t>
    </r>
  </si>
  <si>
    <r>
      <rPr>
        <sz val="9"/>
        <rFont val="Times New Roman"/>
        <family val="1"/>
      </rPr>
      <t>спортивных залов расположенных в сельской местности для занятий физической культурой и спортом</t>
    </r>
  </si>
  <si>
    <r>
      <rPr>
        <sz val="9"/>
        <rFont val="Times New Roman"/>
        <family val="1"/>
      </rPr>
      <t xml:space="preserve">Архангельской области  и 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</si>
  <si>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условий для занятий физической культурой и спортом в спортивных залах общеобразовательных учреждений.</t>
    </r>
  </si>
  <si>
    <r>
      <rPr>
        <sz val="9"/>
        <rFont val="Times New Roman"/>
        <family val="1"/>
      </rPr>
      <t>2.6 Проведение капитального ремонта  по обустройству универсальной спортивной площадки для развития физической культуры и спорта  обучающимися</t>
    </r>
  </si>
  <si>
    <r>
      <rPr>
        <sz val="9"/>
        <rFont val="Times New Roman"/>
        <family val="1"/>
      </rPr>
      <t>Укрепление материальной базы и создание безопасных условий для занятий физической культурой и спортом в спортивных залах общеобразовательных учреждений.</t>
    </r>
  </si>
  <si>
    <r>
      <rPr>
        <sz val="9"/>
        <rFont val="Times New Roman"/>
        <family val="1"/>
      </rPr>
      <t xml:space="preserve">2.7 Осуществление мер, направленных на обеспечение антитеррористической безопасности,  оборудование зданий образовательных учреждений системой видеонаблюдения, проведение ограждения территорий образовательных учреждений, благоустройство
</t>
    </r>
    <r>
      <rPr>
        <sz val="9"/>
        <rFont val="Times New Roman"/>
        <family val="1"/>
      </rPr>
      <t>территорий муниципальных школ</t>
    </r>
  </si>
  <si>
    <r>
      <rPr>
        <sz val="9"/>
        <rFont val="Times New Roman"/>
        <family val="1"/>
      </rPr>
      <t>Создание безопасных условий труда и обучения учащихся в общеобразовательных учреждениях.</t>
    </r>
  </si>
  <si>
    <r>
      <rPr>
        <sz val="9"/>
        <rFont val="Times New Roman"/>
        <family val="1"/>
      </rPr>
      <t xml:space="preserve">2.8 Строительство
</t>
    </r>
    <r>
      <rPr>
        <sz val="9"/>
        <rFont val="Times New Roman"/>
        <family val="1"/>
      </rPr>
      <t>Яренской начальной школы на 320 мест</t>
    </r>
  </si>
  <si>
    <r>
      <rPr>
        <sz val="9"/>
        <rFont val="Times New Roman"/>
        <family val="1"/>
      </rPr>
      <t xml:space="preserve">Отдел архитектуры,
</t>
    </r>
    <r>
      <rPr>
        <sz val="9"/>
        <rFont val="Times New Roman"/>
        <family val="1"/>
      </rPr>
      <t xml:space="preserve">строительства и капитальных ремонтов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t>
    </r>
  </si>
  <si>
    <r>
      <rPr>
        <sz val="9"/>
        <rFont val="Times New Roman"/>
        <family val="1"/>
      </rPr>
      <t xml:space="preserve">Создание безопасных
</t>
    </r>
    <r>
      <rPr>
        <sz val="9"/>
        <rFont val="Times New Roman"/>
        <family val="1"/>
      </rPr>
      <t>условий труда и обучения учащихся в общеобразовательных учреждениях.</t>
    </r>
  </si>
  <si>
    <r>
      <rPr>
        <sz val="9"/>
        <rFont val="Times New Roman"/>
        <family val="1"/>
      </rPr>
      <t xml:space="preserve">бюджет МО
</t>
    </r>
    <r>
      <rPr>
        <sz val="9"/>
        <rFont val="Times New Roman"/>
        <family val="1"/>
      </rPr>
      <t>«Ленский</t>
    </r>
  </si>
  <si>
    <r>
      <rPr>
        <sz val="9"/>
        <rFont val="Times New Roman"/>
        <family val="1"/>
      </rPr>
      <t>район»</t>
    </r>
  </si>
  <si>
    <r>
      <rPr>
        <sz val="9"/>
        <rFont val="Times New Roman"/>
        <family val="1"/>
      </rPr>
      <t xml:space="preserve">муниципальный
</t>
    </r>
    <r>
      <rPr>
        <sz val="9"/>
        <rFont val="Times New Roman"/>
        <family val="1"/>
      </rPr>
      <t>район»</t>
    </r>
  </si>
  <si>
    <r>
      <rPr>
        <sz val="9"/>
        <rFont val="Times New Roman"/>
        <family val="1"/>
      </rPr>
      <t>2.9 Оснащение новых зданий инвентарем, хозяйственным инвентарем и столовой посудой</t>
    </r>
  </si>
  <si>
    <r>
      <rPr>
        <sz val="9"/>
        <rFont val="Times New Roman"/>
        <family val="1"/>
      </rPr>
      <t>2.10  Обеспечение предоставления жилых помещений детям-сиротам и детям, оставшихся без попечения родителей, лицам из их числа по договорам найма специализированных жилых помещений</t>
    </r>
  </si>
  <si>
    <r>
      <rPr>
        <sz val="9"/>
        <rFont val="Times New Roman"/>
        <family val="1"/>
      </rPr>
      <t xml:space="preserve">Обеспечение предоставления жилых
</t>
    </r>
    <r>
      <rPr>
        <sz val="9"/>
        <rFont val="Times New Roman"/>
        <family val="1"/>
      </rPr>
      <t>помещений детям –сиротам, остающихся без попечения родителей.</t>
    </r>
  </si>
  <si>
    <r>
      <rPr>
        <sz val="9"/>
        <rFont val="Times New Roman"/>
        <family val="1"/>
      </rPr>
      <t>2.11  Приобретение технологического оборудования и мебели для организации горячего питания в образовательных учреждениях</t>
    </r>
  </si>
  <si>
    <r>
      <rPr>
        <sz val="9"/>
        <rFont val="Times New Roman"/>
        <family val="1"/>
      </rPr>
      <t xml:space="preserve">Министерство образования и 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</si>
  <si>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 xml:space="preserve">2.12  Обеспечение бесплатным питанием обучающихся с ограниченными
</t>
    </r>
    <r>
      <rPr>
        <sz val="9"/>
        <rFont val="Times New Roman"/>
        <family val="1"/>
      </rPr>
      <t>возможностями здоровья, детей – инвалидов,</t>
    </r>
  </si>
  <si>
    <r>
      <rPr>
        <sz val="9"/>
        <rFont val="Times New Roman"/>
        <family val="1"/>
      </rPr>
      <t>Обеспечение бесплатным питанием обучающихся с ограниченными возможностями здоровья, детей-инвалидов</t>
    </r>
  </si>
  <si>
    <r>
      <rPr>
        <sz val="9"/>
        <rFont val="Times New Roman"/>
        <family val="1"/>
      </rPr>
      <t xml:space="preserve">обеспечение бесплатным горячим питанием обучающихся, осваивающих образовательные
</t>
    </r>
    <r>
      <rPr>
        <sz val="9"/>
        <rFont val="Times New Roman"/>
        <family val="1"/>
      </rPr>
      <t>программы начального общего образования</t>
    </r>
  </si>
  <si>
    <r>
      <rPr>
        <sz val="9"/>
        <rFont val="Times New Roman"/>
        <family val="1"/>
      </rPr>
      <t xml:space="preserve">2.14.Компенсация затрат по
</t>
    </r>
    <r>
      <rPr>
        <sz val="9"/>
        <rFont val="Times New Roman"/>
        <family val="1"/>
      </rPr>
      <t xml:space="preserve">проезду обучающихся муниципальных бюджетных образовательных
</t>
    </r>
    <r>
      <rPr>
        <sz val="9"/>
        <rFont val="Times New Roman"/>
        <family val="1"/>
      </rPr>
      <t xml:space="preserve">учреждений к месту учебы и обратно на транспорте, осуществляющем пассажирские перевозки на автобусных маршрутах общего пользования в МО
</t>
    </r>
    <r>
      <rPr>
        <sz val="9"/>
        <rFont val="Times New Roman"/>
        <family val="1"/>
      </rPr>
      <t>«Ленский муниципальный район»</t>
    </r>
  </si>
  <si>
    <r>
      <rPr>
        <sz val="9"/>
        <rFont val="Times New Roman"/>
        <family val="1"/>
      </rPr>
      <t xml:space="preserve">Создание условий для
</t>
    </r>
    <r>
      <rPr>
        <sz val="9"/>
        <rFont val="Times New Roman"/>
        <family val="1"/>
      </rPr>
      <t>безопасности подвоза детей согласно установленных правил и требований</t>
    </r>
  </si>
  <si>
    <r>
      <rPr>
        <sz val="9"/>
        <rFont val="Times New Roman"/>
        <family val="1"/>
      </rPr>
      <t>2.15  На устранение предписаний Госпожнадзора и Роспотребнадзора</t>
    </r>
  </si>
  <si>
    <r>
      <rPr>
        <b/>
        <sz val="9"/>
        <rFont val="Times New Roman"/>
        <family val="1"/>
      </rPr>
      <t>Задача 3. Обновление состава и компетенций педагогических кадров, создание механизмов мотивации педагогов к повышению качества работы и непрерывному профессиональному развитию.</t>
    </r>
  </si>
  <si>
    <r>
      <rPr>
        <sz val="9"/>
        <rFont val="Times New Roman"/>
        <family val="1"/>
      </rPr>
      <t>3.1 Проведение районного конкурса и участие победителей в областных мероприятий педагогов в том числе: - учитель года, - воспитатель года,- педагог ДО</t>
    </r>
  </si>
  <si>
    <r>
      <rPr>
        <sz val="9"/>
        <rFont val="Times New Roman"/>
        <family val="1"/>
      </rPr>
      <t>Повышение профессионального мастерства</t>
    </r>
  </si>
  <si>
    <r>
      <rPr>
        <sz val="9"/>
        <rFont val="Times New Roman"/>
        <family val="1"/>
      </rPr>
      <t xml:space="preserve">3.2 Возмещение расходов, связанных с реализацией
</t>
    </r>
    <r>
      <rPr>
        <sz val="9"/>
        <rFont val="Times New Roman"/>
        <family val="1"/>
      </rPr>
      <t xml:space="preserve">мер социальной поддержки по предоставлению
</t>
    </r>
    <r>
      <rPr>
        <sz val="9"/>
        <rFont val="Times New Roman"/>
        <family val="1"/>
      </rPr>
      <t>компенсации расходов на оплату жилых помещений, отопления и освещения педагогическим  работникам образовательных учреждений в сельских населённых пунктах, рабочих поселках (поселках городского типа)</t>
    </r>
  </si>
  <si>
    <r>
      <rPr>
        <sz val="9"/>
        <rFont val="Times New Roman"/>
        <family val="1"/>
      </rPr>
      <t xml:space="preserve">3.3Возмещение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t>
    </r>
    <r>
      <rPr>
        <sz val="9"/>
        <rFont val="Times New Roman"/>
        <family val="1"/>
      </rPr>
      <t xml:space="preserve">финансируемых из местных бюджетов, проживающих и работающих в сельских населенных пунктах, в рабочих поселках (поселках
</t>
    </r>
    <r>
      <rPr>
        <sz val="9"/>
        <rFont val="Times New Roman"/>
        <family val="1"/>
      </rPr>
      <t>городского типа)</t>
    </r>
  </si>
  <si>
    <r>
      <rPr>
        <sz val="9"/>
        <rFont val="Times New Roman"/>
        <family val="1"/>
      </rPr>
      <t xml:space="preserve">Отдел образования Администрации МО
</t>
    </r>
    <r>
      <rPr>
        <sz val="9"/>
        <rFont val="Times New Roman"/>
        <family val="1"/>
      </rPr>
      <t>«Ленский муниципальный район</t>
    </r>
  </si>
  <si>
    <r>
      <rPr>
        <sz val="9"/>
        <rFont val="Times New Roman"/>
        <family val="1"/>
      </rPr>
      <t xml:space="preserve">3.4Прохождение
</t>
    </r>
    <r>
      <rPr>
        <sz val="9"/>
        <rFont val="Times New Roman"/>
        <family val="1"/>
      </rPr>
      <t>медицинских осмотров, санитарного минимума</t>
    </r>
  </si>
  <si>
    <r>
      <rPr>
        <sz val="9"/>
        <rFont val="Times New Roman"/>
        <family val="1"/>
      </rPr>
      <t xml:space="preserve">Отдел образования Администрации МО
</t>
    </r>
    <r>
      <rPr>
        <sz val="9"/>
        <rFont val="Times New Roman"/>
        <family val="1"/>
      </rPr>
      <t>«Ленский</t>
    </r>
  </si>
  <si>
    <r>
      <rPr>
        <sz val="9"/>
        <rFont val="Times New Roman"/>
        <family val="1"/>
      </rPr>
      <t>муниципальный район</t>
    </r>
  </si>
  <si>
    <r>
      <rPr>
        <sz val="9"/>
        <rFont val="Times New Roman"/>
        <family val="1"/>
      </rPr>
      <t>Создание современных учебно-материальной базы, широкое использование современных образовательных технологий</t>
    </r>
  </si>
  <si>
    <r>
      <rPr>
        <sz val="9"/>
        <rFont val="Times New Roman"/>
        <family val="1"/>
      </rPr>
      <t>3.6 Оплата проезда к месту отдыха и обратно работникам образовательных учреждений</t>
    </r>
  </si>
  <si>
    <r>
      <rPr>
        <sz val="9"/>
        <rFont val="Times New Roman"/>
        <family val="1"/>
      </rPr>
      <t>Оплата проезда к месту отдыха и обратно.</t>
    </r>
  </si>
  <si>
    <r>
      <rPr>
        <b/>
        <sz val="9"/>
        <rFont val="Times New Roman"/>
        <family val="1"/>
      </rPr>
      <t>ИТОГО по задаче№3</t>
    </r>
  </si>
  <si>
    <r>
      <rPr>
        <b/>
        <sz val="9"/>
        <rFont val="Times New Roman"/>
        <family val="1"/>
      </rPr>
      <t>Задача №4 Совершенствование системы выявления и развития талантов детей.</t>
    </r>
  </si>
  <si>
    <r>
      <rPr>
        <sz val="9"/>
        <rFont val="Times New Roman"/>
        <family val="1"/>
      </rPr>
      <t xml:space="preserve">4.1Организация и
</t>
    </r>
    <r>
      <rPr>
        <sz val="9"/>
        <rFont val="Times New Roman"/>
        <family val="1"/>
      </rPr>
      <t xml:space="preserve">обеспечение условий проведения комплекса районных локальных воспитательно- образовательных
</t>
    </r>
    <r>
      <rPr>
        <sz val="9"/>
        <rFont val="Times New Roman"/>
        <family val="1"/>
      </rPr>
      <t xml:space="preserve">мероприятий социально- педагогического, творческого, патриотического, гражданско-правового; краеведческого, экологического
</t>
    </r>
    <r>
      <rPr>
        <sz val="9"/>
        <rFont val="Times New Roman"/>
        <family val="1"/>
      </rPr>
      <t>направления и т.д. на базе</t>
    </r>
  </si>
  <si>
    <r>
      <rPr>
        <sz val="9"/>
        <rFont val="Times New Roman"/>
        <family val="1"/>
      </rPr>
      <t xml:space="preserve">Развитие активной,
</t>
    </r>
    <r>
      <rPr>
        <sz val="9"/>
        <rFont val="Times New Roman"/>
        <family val="1"/>
      </rPr>
      <t>творческой личности для выявления талантливых и одаренных детей и их дальнейшего совершенства знаний и проведение районных мероприятий.</t>
    </r>
  </si>
  <si>
    <r>
      <rPr>
        <sz val="9"/>
        <rFont val="Times New Roman"/>
        <family val="1"/>
      </rPr>
      <t xml:space="preserve">учреждений дополнительного образования детей; проведение олимпиад, конференций, конкурсов,
</t>
    </r>
    <r>
      <rPr>
        <sz val="9"/>
        <rFont val="Times New Roman"/>
        <family val="1"/>
      </rPr>
      <t>соревнований, слетов, сборов</t>
    </r>
  </si>
  <si>
    <r>
      <rPr>
        <sz val="9"/>
        <rFont val="Times New Roman"/>
        <family val="1"/>
      </rPr>
      <t xml:space="preserve">4.2Участие в областных мероприятиях, обеспечивающих выявление и поддержку одаренных и талантливых детей:
</t>
    </r>
    <r>
      <rPr>
        <sz val="9"/>
        <rFont val="Times New Roman"/>
        <family val="1"/>
      </rPr>
      <t>олимпиады, конференции, конкурсы, соревнования, слеты, сборы, форумы.</t>
    </r>
  </si>
  <si>
    <r>
      <rPr>
        <sz val="9"/>
        <rFont val="Times New Roman"/>
        <family val="1"/>
      </rPr>
      <t xml:space="preserve">Развитие активной,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
</t>
    </r>
    <r>
      <rPr>
        <sz val="9"/>
        <rFont val="Times New Roman"/>
        <family val="1"/>
      </rPr>
      <t>мероприятий в областных .</t>
    </r>
  </si>
  <si>
    <r>
      <rPr>
        <b/>
        <sz val="9"/>
        <rFont val="Times New Roman"/>
        <family val="1"/>
      </rPr>
      <t>Задача №5 Увеличение количества детей, обеспеченных услугами по организации отдыха и оздоровления детей</t>
    </r>
  </si>
  <si>
    <r>
      <rPr>
        <sz val="9"/>
        <rFont val="Times New Roman"/>
        <family val="1"/>
      </rPr>
      <t xml:space="preserve">Министерство образования и науки Архангельской области и Отдел образования
</t>
    </r>
    <r>
      <rPr>
        <sz val="9"/>
        <rFont val="Times New Roman"/>
        <family val="1"/>
      </rPr>
      <t xml:space="preserve">Администрации МО
</t>
    </r>
    <r>
      <rPr>
        <sz val="9"/>
        <rFont val="Times New Roman"/>
        <family val="1"/>
      </rPr>
      <t xml:space="preserve">«Ленский
</t>
    </r>
    <r>
      <rPr>
        <sz val="9"/>
        <rFont val="Times New Roman"/>
        <family val="1"/>
      </rPr>
      <t>муниципальный район»</t>
    </r>
  </si>
  <si>
    <r>
      <rPr>
        <sz val="9"/>
        <rFont val="Times New Roman"/>
        <family val="1"/>
      </rPr>
      <t xml:space="preserve">Оздоровление детей из
</t>
    </r>
    <r>
      <rPr>
        <sz val="9"/>
        <rFont val="Times New Roman"/>
        <family val="1"/>
      </rPr>
      <t xml:space="preserve">малообеспеченных семей, работа лагеря отдыха для одаренных детей, создание нормативных условий отдыха детей в детских оздоровительных лагерях с дневным пребыванием и оказание  финансовой
</t>
    </r>
    <r>
      <rPr>
        <sz val="9"/>
        <rFont val="Times New Roman"/>
        <family val="1"/>
      </rPr>
      <t>помощи семьям на приобретение путевок для детей, на питание и проезд организованных групп детей к месту отдыха и обратно</t>
    </r>
  </si>
  <si>
    <r>
      <rPr>
        <sz val="9"/>
        <rFont val="Times New Roman"/>
        <family val="1"/>
      </rPr>
      <t>внебюджетные фонды</t>
    </r>
  </si>
  <si>
    <r>
      <rPr>
        <b/>
        <sz val="9"/>
        <rFont val="Times New Roman"/>
        <family val="1"/>
      </rPr>
      <t>ИТОГО по задаче №6</t>
    </r>
  </si>
  <si>
    <r>
      <rPr>
        <b/>
        <sz val="9"/>
        <rFont val="Times New Roman"/>
        <family val="1"/>
      </rPr>
      <t>Задача  №</t>
    </r>
    <r>
      <rPr>
        <sz val="9"/>
        <rFont val="Times New Roman"/>
        <family val="1"/>
      </rPr>
      <t xml:space="preserve">6  </t>
    </r>
    <r>
      <rPr>
        <b/>
        <sz val="9"/>
        <rFont val="Cambria"/>
        <family val="1"/>
      </rPr>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бюджетов бюджетной системы, легкость и оперативность смены осваиваемых  образовательных программ</t>
    </r>
  </si>
  <si>
    <r>
      <rPr>
        <sz val="9"/>
        <rFont val="Times New Roman"/>
        <family val="1"/>
      </rPr>
      <t>МБОУ ДОД  КЦДО,</t>
    </r>
  </si>
  <si>
    <r>
      <rPr>
        <sz val="9"/>
        <rFont val="Times New Roman"/>
        <family val="1"/>
      </rPr>
      <t>Охват детей в возрасте от 5</t>
    </r>
  </si>
  <si>
    <r>
      <rPr>
        <sz val="9"/>
        <rFont val="Times New Roman"/>
        <family val="1"/>
      </rPr>
      <t xml:space="preserve">функционирования системы персонифицированного
</t>
    </r>
    <r>
      <rPr>
        <sz val="9"/>
        <rFont val="Times New Roman"/>
        <family val="1"/>
      </rPr>
      <t>финансирования</t>
    </r>
  </si>
  <si>
    <r>
      <rPr>
        <sz val="9"/>
        <rFont val="Times New Roman"/>
        <family val="1"/>
      </rPr>
      <t xml:space="preserve">Отдел образования Администрации МО
</t>
    </r>
    <r>
      <rPr>
        <sz val="9"/>
        <rFont val="Times New Roman"/>
        <family val="1"/>
      </rPr>
      <t xml:space="preserve">«Ленский
</t>
    </r>
    <r>
      <rPr>
        <sz val="9"/>
        <rFont val="Times New Roman"/>
        <family val="1"/>
      </rPr>
      <t>муниципальный</t>
    </r>
  </si>
  <si>
    <r>
      <rPr>
        <sz val="9"/>
        <rFont val="Times New Roman"/>
        <family val="1"/>
      </rPr>
      <t xml:space="preserve">до 18 лет, имеющих право на получение дополнительного
</t>
    </r>
    <r>
      <rPr>
        <sz val="9"/>
        <rFont val="Times New Roman"/>
        <family val="1"/>
      </rPr>
      <t>образования в рамках</t>
    </r>
  </si>
  <si>
    <r>
      <rPr>
        <sz val="9"/>
        <rFont val="Times New Roman"/>
        <family val="1"/>
      </rPr>
      <t xml:space="preserve">дополнительного образования детей;
</t>
    </r>
    <r>
      <rPr>
        <sz val="9"/>
        <rFont val="Times New Roman"/>
        <family val="1"/>
      </rPr>
      <t xml:space="preserve">-  внедрение и обеспечение функционирования
</t>
    </r>
    <r>
      <rPr>
        <sz val="9"/>
        <rFont val="Times New Roman"/>
        <family val="1"/>
      </rPr>
      <t xml:space="preserve">системы персонифицированного финансирования дополнительного образования  детей, подразумевающей предоставление детям сертификатов дополнительного образования с возможностью использования  в рамках системы персонифицированного финансирования дополнительного
</t>
    </r>
    <r>
      <rPr>
        <sz val="9"/>
        <rFont val="Times New Roman"/>
        <family val="1"/>
      </rPr>
      <t>образования детей</t>
    </r>
  </si>
  <si>
    <r>
      <rPr>
        <sz val="9"/>
        <rFont val="Times New Roman"/>
        <family val="1"/>
      </rPr>
      <t>системы персонифицированного финансирования – не менее 25%</t>
    </r>
  </si>
  <si>
    <r>
      <rPr>
        <sz val="9"/>
        <rFont val="Times New Roman"/>
        <family val="1"/>
      </rPr>
      <t xml:space="preserve">внебюджетные
</t>
    </r>
    <r>
      <rPr>
        <sz val="9"/>
        <rFont val="Times New Roman"/>
        <family val="1"/>
      </rPr>
      <t>фонды</t>
    </r>
  </si>
  <si>
    <r>
      <rPr>
        <b/>
        <sz val="9"/>
        <rFont val="Times New Roman"/>
        <family val="1"/>
      </rPr>
      <t xml:space="preserve">Итого по подпрограмме
</t>
    </r>
    <r>
      <rPr>
        <b/>
        <sz val="9"/>
        <rFont val="Times New Roman"/>
        <family val="1"/>
      </rPr>
      <t>№2</t>
    </r>
  </si>
  <si>
    <r>
      <rPr>
        <b/>
        <sz val="9"/>
        <rFont val="Times New Roman"/>
        <family val="1"/>
      </rPr>
      <t>Подпрограмма №3 "Обеспечение деятельности Отдела образования Администрации МО "Ленский муниципальный район"</t>
    </r>
  </si>
  <si>
    <r>
      <rPr>
        <b/>
        <sz val="9"/>
        <rFont val="Times New Roman"/>
        <family val="1"/>
      </rPr>
      <t>Задача №1 Повышение эффективности деятельности Отдела образования Администрации МО "Ленский муниципальный район"</t>
    </r>
  </si>
  <si>
    <r>
      <rPr>
        <sz val="9"/>
        <rFont val="Times New Roman"/>
        <family val="1"/>
      </rPr>
      <t xml:space="preserve">1.1  Обеспечение деятельности Отдела образования МО «Ленский муниципальный район», софинансирование части дополнительных расходов на повышение
</t>
    </r>
    <r>
      <rPr>
        <sz val="9"/>
        <rFont val="Times New Roman"/>
        <family val="1"/>
      </rPr>
      <t>минимального  размера оплаты труда.</t>
    </r>
  </si>
  <si>
    <r>
      <rPr>
        <sz val="9"/>
        <rFont val="Times New Roman"/>
        <family val="1"/>
      </rPr>
      <t xml:space="preserve">Обеспечение деятельности Отдела образования МО
</t>
    </r>
    <r>
      <rPr>
        <sz val="9"/>
        <rFont val="Times New Roman"/>
        <family val="1"/>
      </rPr>
      <t>«Ленский муниципальный район»</t>
    </r>
  </si>
  <si>
    <r>
      <rPr>
        <sz val="9"/>
        <rFont val="Times New Roman"/>
        <family val="1"/>
      </rPr>
      <t xml:space="preserve">1.2 Укрепление
</t>
    </r>
    <r>
      <rPr>
        <sz val="9"/>
        <rFont val="Times New Roman"/>
        <family val="1"/>
      </rPr>
      <t>материально-технической базы учреждения</t>
    </r>
  </si>
  <si>
    <r>
      <rPr>
        <sz val="9"/>
        <rFont val="Times New Roman"/>
        <family val="1"/>
      </rPr>
      <t>Укрепление материально- технической базы учреждения</t>
    </r>
  </si>
  <si>
    <r>
      <rPr>
        <b/>
        <sz val="9"/>
        <rFont val="Times New Roman"/>
        <family val="1"/>
      </rPr>
      <t>ИТОГО по задаче №1</t>
    </r>
  </si>
  <si>
    <r>
      <rPr>
        <b/>
        <sz val="9"/>
        <rFont val="Times New Roman"/>
        <family val="1"/>
      </rPr>
      <t>Задача №2 Развитие информационно- коммуникационной инфраструктуры Отдела образования Администрации МО "Ленский муниципальный район", обеспечение максимально доступа населения к информации.</t>
    </r>
  </si>
  <si>
    <r>
      <rPr>
        <sz val="9"/>
        <rFont val="Times New Roman"/>
        <family val="1"/>
      </rPr>
      <t xml:space="preserve">2.1 Повышение квалификации
</t>
    </r>
    <r>
      <rPr>
        <sz val="9"/>
        <rFont val="Times New Roman"/>
        <family val="1"/>
      </rPr>
      <t>муниципальных служащих Отдела образования</t>
    </r>
  </si>
  <si>
    <r>
      <rPr>
        <sz val="9"/>
        <rFont val="Times New Roman"/>
        <family val="1"/>
      </rPr>
      <t>Укрепление кадрового потенциала отдела образования</t>
    </r>
  </si>
  <si>
    <r>
      <rPr>
        <b/>
        <sz val="9"/>
        <rFont val="Times New Roman"/>
        <family val="1"/>
      </rPr>
      <t>ИТОГО по задаче №2</t>
    </r>
  </si>
  <si>
    <r>
      <rPr>
        <b/>
        <sz val="9"/>
        <rFont val="Times New Roman"/>
        <family val="1"/>
      </rPr>
      <t>Задача №3 Повышение качества и доступности предоставления государственных и муниципальных услуг на территории МО "Ленский муниципальный район.</t>
    </r>
  </si>
  <si>
    <r>
      <rPr>
        <sz val="9"/>
        <rFont val="Times New Roman"/>
        <family val="1"/>
      </rPr>
      <t xml:space="preserve">3.1  Проведение анализа
</t>
    </r>
    <r>
      <rPr>
        <sz val="9"/>
        <rFont val="Times New Roman"/>
        <family val="1"/>
      </rPr>
      <t xml:space="preserve">специалистами Отдела образования, удовлетворенности населения качеством и доступностью предоставляемых государственных и
</t>
    </r>
    <r>
      <rPr>
        <sz val="9"/>
        <rFont val="Times New Roman"/>
        <family val="1"/>
      </rPr>
      <t>муниципальных услуг</t>
    </r>
  </si>
  <si>
    <r>
      <rPr>
        <sz val="9"/>
        <rFont val="Times New Roman"/>
        <family val="1"/>
      </rPr>
      <t xml:space="preserve">Удовлетворенность
</t>
    </r>
    <r>
      <rPr>
        <sz val="9"/>
        <rFont val="Times New Roman"/>
        <family val="1"/>
      </rPr>
      <t xml:space="preserve">населения качеством и доступностью предоставляемых государственных и
</t>
    </r>
    <r>
      <rPr>
        <sz val="9"/>
        <rFont val="Times New Roman"/>
        <family val="1"/>
      </rPr>
      <t>муниципальных услуг к 2025 г на 100%</t>
    </r>
  </si>
  <si>
    <r>
      <rPr>
        <b/>
        <sz val="9"/>
        <rFont val="Times New Roman"/>
        <family val="1"/>
      </rPr>
      <t xml:space="preserve">Итого по подпрограмме
</t>
    </r>
    <r>
      <rPr>
        <b/>
        <sz val="9"/>
        <rFont val="Times New Roman"/>
        <family val="1"/>
      </rPr>
      <t>№3</t>
    </r>
  </si>
  <si>
    <r>
      <rPr>
        <b/>
        <sz val="9"/>
        <rFont val="Times New Roman"/>
        <family val="1"/>
      </rPr>
      <t xml:space="preserve">ИТОГО по
</t>
    </r>
    <r>
      <rPr>
        <b/>
        <sz val="9"/>
        <rFont val="Times New Roman"/>
        <family val="1"/>
      </rPr>
      <t>муниципальной программе</t>
    </r>
  </si>
  <si>
    <r>
      <rPr>
        <b/>
        <sz val="9"/>
        <rFont val="Times New Roman"/>
        <family val="1"/>
      </rPr>
      <t xml:space="preserve">бюджет МО
</t>
    </r>
    <r>
      <rPr>
        <b/>
        <sz val="9"/>
        <rFont val="Times New Roman"/>
        <family val="1"/>
      </rPr>
      <t xml:space="preserve">«Ленский муниципальный
</t>
    </r>
    <r>
      <rPr>
        <b/>
        <sz val="9"/>
        <rFont val="Times New Roman"/>
        <family val="1"/>
      </rPr>
      <t>район»</t>
    </r>
  </si>
  <si>
    <t>ИТОГО по задаче №5</t>
  </si>
  <si>
    <r>
      <rPr>
        <sz val="9"/>
        <rFont val="Times New Roman"/>
        <family val="1"/>
        <charset val="204"/>
      </rPr>
      <t>6.1</t>
    </r>
    <r>
      <rPr>
        <sz val="9"/>
        <rFont val="Times New Roman"/>
        <family val="1"/>
      </rPr>
      <t>Обеспечение</t>
    </r>
  </si>
  <si>
    <t>Приложение к муниципальной программе
"Развитие образования Ленского муниципального
района 2021-2025 годы"</t>
  </si>
  <si>
    <t>Перечень программных мероприятий муниципальной программы
"Развитие образования Ленского муниципального района 2021-2025 годы"</t>
  </si>
  <si>
    <t>работниками образовательных учреждений на базе
медицинских учреждений в том числе:
-школы и учреждения дополнительного
образования,оснащение медицинских кабинетов общеобразовательных учреждений современным медицинским оборудованием</t>
  </si>
  <si>
    <t>3.5 Приобретение служебного жилого помещения для педагогических работников</t>
  </si>
  <si>
    <t>2.13 Приобретение бензина на школьные автобусы для осуществления подвоза обучающихся, приобретение запасных частей для проведения
ремонта, диагностика школьных автобусов, обслуживание навигационной системы
«ГЛОНАСС», калибровка Тахографа, замена СКЗИ- блока, приобретение карт Тахографа и осуществление мероприятий по автострахованию (ОСАГО), проблесковые маячки, обеспечение условий для организации безопасного подвоза обучающихся к месту обучения и обратно, создание условий для вовлечения обучающихся в муниципальных образовательных организациях в деятельность по профилактике дорожно-транспортного травматизма</t>
  </si>
  <si>
    <t>Создание условий для безопасности подвоза детей согласно установленных правил и требований для замены автобусов не соответствующих ГОСТу, на мероприятия по оснащениюобразовательных организаций, осуществляющих обучение детей и работу по профилактике детского дорожно-транспортного травматизма, техническими средствами обучения, наглядными учебными и методическими материалами в сумме 300,0 т.р. для МБОУ "Сойгинская СШ"</t>
  </si>
  <si>
    <t>2.4 Приобретение оборудования  для котельных при ОУ, мероприятия, связанные с подготовкой объектов теплоснабжения (котельных, тепловых сетей) к отопительному сезону</t>
  </si>
  <si>
    <t>5.1Организация отдыха и оздоровление детей, организация временного трудоустройства подростков и молодёжи</t>
  </si>
  <si>
    <t>4.6 Мероприятия, связанные с подготовкой объектов теплоснабжения (котельных, тепловых сетей) к отопительному сезону</t>
  </si>
  <si>
    <t>Министерство образования и науки Архангельской области  и Отдел образования
Администрации МО
«Ленский
муниципальный район</t>
  </si>
  <si>
    <t>Итого, в том числе</t>
  </si>
  <si>
    <t>федеральный бюджет</t>
  </si>
  <si>
    <t>областной бюджет</t>
  </si>
  <si>
    <t>бюджет МО
«Ленский
муниципальный район»</t>
  </si>
  <si>
    <t>внебюджетные средства</t>
  </si>
  <si>
    <t>Капитальный ремонт зданий учреждений дошкольного образования ( На подготовку проектно-сметной документации МДОУ "Детский сад №3 "Теремок" ОРВ с.Яренск 30,0 т.р., на капитальный ремонт  МДОУ "Детский сад №1 "Незабудка" ОРВ с.Яренск)</t>
  </si>
  <si>
    <t>д/с Теремок</t>
  </si>
  <si>
    <t xml:space="preserve">на оснащение материально-технической базы детских садов </t>
  </si>
  <si>
    <t>ЯСШ 386,2 т.р., Ленская СШ 379,0 т.р., Козьмиская СШ 10,0 т.р., Сойгинская СШ 10,0 т.р., УСШ 10,0 т.р., Иртовская ОШ 4,0 т.р., Литвиновская ОШ 4,0 т.р., Ошлапецкая ОШ 4,0 т.р. На приобретение водонагревателя Ленской СШ 10,2 т.р.</t>
  </si>
  <si>
    <t>Ленская СШ 700,0 т.р., Литвиновская ОШ 450,0 т.р., Иртовская ОШ 120,0 т.р., Ошлапецкая ОШ 120,0 т.р., Сойгинская СШ 2384,0 т.р.</t>
  </si>
</sst>
</file>

<file path=xl/styles.xml><?xml version="1.0" encoding="utf-8"?>
<styleSheet xmlns="http://schemas.openxmlformats.org/spreadsheetml/2006/main">
  <numFmts count="1">
    <numFmt numFmtId="164" formatCode="0.0"/>
  </numFmts>
  <fonts count="15">
    <font>
      <sz val="10"/>
      <color rgb="FF000000"/>
      <name val="Times New Roman"/>
      <charset val="204"/>
    </font>
    <font>
      <sz val="9"/>
      <name val="Times New Roman"/>
      <family val="1"/>
      <charset val="204"/>
    </font>
    <font>
      <sz val="9"/>
      <color rgb="FF000000"/>
      <name val="Times New Roman"/>
      <family val="2"/>
    </font>
    <font>
      <b/>
      <sz val="9"/>
      <name val="Times New Roman"/>
      <family val="1"/>
      <charset val="204"/>
    </font>
    <font>
      <b/>
      <sz val="9"/>
      <color rgb="FF000000"/>
      <name val="Times New Roman"/>
      <family val="2"/>
    </font>
    <font>
      <b/>
      <i/>
      <sz val="9"/>
      <name val="Times New Roman"/>
      <family val="1"/>
      <charset val="204"/>
    </font>
    <font>
      <sz val="9"/>
      <name val="Times New Roman"/>
      <family val="1"/>
    </font>
    <font>
      <b/>
      <sz val="9"/>
      <name val="Times New Roman"/>
      <family val="1"/>
    </font>
    <font>
      <b/>
      <i/>
      <sz val="9"/>
      <name val="Times New Roman"/>
      <family val="1"/>
    </font>
    <font>
      <b/>
      <sz val="9"/>
      <name val="Cambria"/>
      <family val="1"/>
    </font>
    <font>
      <sz val="9"/>
      <color rgb="FF000000"/>
      <name val="Times New Roman"/>
      <family val="1"/>
      <charset val="204"/>
    </font>
    <font>
      <sz val="9"/>
      <name val="Times New Roman"/>
      <family val="1"/>
      <charset val="204"/>
    </font>
    <font>
      <b/>
      <sz val="10"/>
      <color rgb="FF000000"/>
      <name val="Times New Roman"/>
      <family val="1"/>
      <charset val="204"/>
    </font>
    <font>
      <sz val="10"/>
      <color rgb="FF000000"/>
      <name val="Times New Roman"/>
      <family val="1"/>
      <charset val="204"/>
    </font>
    <font>
      <sz val="9"/>
      <name val="Times New Roman"/>
      <family val="2"/>
    </font>
  </fonts>
  <fills count="2">
    <fill>
      <patternFill patternType="none"/>
    </fill>
    <fill>
      <patternFill patternType="gray125"/>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rgb="FF000000"/>
      </top>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right style="thin">
        <color indexed="64"/>
      </right>
      <top style="thin">
        <color rgb="FF000000"/>
      </top>
      <bottom style="thin">
        <color rgb="FF000000"/>
      </bottom>
      <diagonal/>
    </border>
  </borders>
  <cellStyleXfs count="1">
    <xf numFmtId="0" fontId="0" fillId="0" borderId="0"/>
  </cellStyleXfs>
  <cellXfs count="177">
    <xf numFmtId="0" fontId="0" fillId="0" borderId="0" xfId="0" applyFill="1" applyBorder="1" applyAlignment="1">
      <alignment horizontal="left" vertical="top"/>
    </xf>
    <xf numFmtId="0" fontId="1"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applyBorder="1" applyAlignment="1">
      <alignment horizontal="left" vertical="center" wrapText="1"/>
    </xf>
    <xf numFmtId="0" fontId="0" fillId="0" borderId="1" xfId="0" applyFill="1" applyBorder="1" applyAlignment="1">
      <alignment horizontal="left" wrapText="1"/>
    </xf>
    <xf numFmtId="0" fontId="0" fillId="0" borderId="0" xfId="0" applyFill="1" applyBorder="1" applyAlignment="1">
      <alignment horizontal="left" wrapText="1"/>
    </xf>
    <xf numFmtId="1" fontId="2" fillId="0" borderId="1" xfId="0" applyNumberFormat="1" applyFont="1" applyFill="1" applyBorder="1" applyAlignment="1">
      <alignment horizontal="center" vertical="top" shrinkToFit="1"/>
    </xf>
    <xf numFmtId="164" fontId="4" fillId="0" borderId="1" xfId="0" applyNumberFormat="1" applyFont="1" applyFill="1" applyBorder="1" applyAlignment="1">
      <alignment horizontal="right" vertical="top" indent="1" shrinkToFit="1"/>
    </xf>
    <xf numFmtId="1" fontId="4" fillId="0" borderId="1" xfId="0" applyNumberFormat="1" applyFont="1" applyFill="1" applyBorder="1" applyAlignment="1">
      <alignment horizontal="center" vertical="top" shrinkToFit="1"/>
    </xf>
    <xf numFmtId="164" fontId="2" fillId="0" borderId="1" xfId="0" applyNumberFormat="1" applyFont="1" applyFill="1" applyBorder="1" applyAlignment="1">
      <alignment horizontal="right" vertical="top" indent="1" shrinkToFit="1"/>
    </xf>
    <xf numFmtId="0" fontId="0" fillId="0" borderId="0" xfId="0" applyFill="1" applyBorder="1" applyAlignment="1">
      <alignment horizontal="left" vertical="top" wrapText="1"/>
    </xf>
    <xf numFmtId="0" fontId="3" fillId="0" borderId="1" xfId="0" applyFont="1" applyFill="1" applyBorder="1" applyAlignment="1">
      <alignment horizontal="left" vertical="top" wrapText="1"/>
    </xf>
    <xf numFmtId="0" fontId="1" fillId="0" borderId="5" xfId="0" applyFont="1" applyFill="1" applyBorder="1" applyAlignment="1">
      <alignment horizontal="left" vertical="top" wrapText="1"/>
    </xf>
    <xf numFmtId="164" fontId="4" fillId="0" borderId="1" xfId="0" applyNumberFormat="1" applyFont="1" applyFill="1" applyBorder="1" applyAlignment="1">
      <alignment horizontal="center" vertical="top" shrinkToFit="1"/>
    </xf>
    <xf numFmtId="164" fontId="2" fillId="0" borderId="1" xfId="0" applyNumberFormat="1" applyFont="1" applyFill="1" applyBorder="1" applyAlignment="1">
      <alignment horizontal="center" vertical="top" shrinkToFit="1"/>
    </xf>
    <xf numFmtId="0" fontId="0" fillId="0" borderId="1" xfId="0" applyFill="1" applyBorder="1" applyAlignment="1">
      <alignment horizontal="left" vertical="center" wrapText="1"/>
    </xf>
    <xf numFmtId="164" fontId="4" fillId="0" borderId="5" xfId="0" applyNumberFormat="1" applyFont="1" applyFill="1" applyBorder="1" applyAlignment="1">
      <alignment horizontal="center" vertical="top" shrinkToFit="1"/>
    </xf>
    <xf numFmtId="0" fontId="0" fillId="0" borderId="7" xfId="0" applyFill="1" applyBorder="1" applyAlignment="1">
      <alignment horizontal="left" wrapText="1"/>
    </xf>
    <xf numFmtId="1" fontId="2" fillId="0" borderId="5" xfId="0" applyNumberFormat="1" applyFont="1" applyFill="1" applyBorder="1" applyAlignment="1">
      <alignment horizontal="center" vertical="top" shrinkToFit="1"/>
    </xf>
    <xf numFmtId="0" fontId="1" fillId="0" borderId="4" xfId="0" applyFont="1" applyFill="1" applyBorder="1" applyAlignment="1">
      <alignment horizontal="left" vertical="top" wrapText="1"/>
    </xf>
    <xf numFmtId="0" fontId="0" fillId="0" borderId="4" xfId="0" applyFill="1" applyBorder="1" applyAlignment="1">
      <alignment horizontal="left" vertical="top" wrapText="1"/>
    </xf>
    <xf numFmtId="1" fontId="4" fillId="0" borderId="4" xfId="0" applyNumberFormat="1" applyFont="1" applyFill="1" applyBorder="1" applyAlignment="1">
      <alignment horizontal="center" vertical="top" shrinkToFit="1"/>
    </xf>
    <xf numFmtId="0" fontId="0" fillId="0" borderId="4" xfId="0" applyFill="1" applyBorder="1" applyAlignment="1">
      <alignment horizontal="left" vertical="top" wrapText="1"/>
    </xf>
    <xf numFmtId="0" fontId="1" fillId="0" borderId="4" xfId="0" applyFont="1" applyFill="1" applyBorder="1" applyAlignment="1">
      <alignment horizontal="left" vertical="top" wrapText="1"/>
    </xf>
    <xf numFmtId="164" fontId="0" fillId="0" borderId="1" xfId="0" applyNumberFormat="1" applyFill="1" applyBorder="1" applyAlignment="1">
      <alignment horizontal="left" wrapText="1"/>
    </xf>
    <xf numFmtId="0" fontId="1" fillId="0" borderId="9" xfId="0" applyFont="1" applyFill="1" applyBorder="1" applyAlignment="1">
      <alignment horizontal="left" vertical="top" wrapText="1"/>
    </xf>
    <xf numFmtId="0" fontId="1" fillId="0" borderId="11" xfId="0" applyFont="1" applyFill="1" applyBorder="1" applyAlignment="1">
      <alignment horizontal="left" vertical="top" wrapText="1"/>
    </xf>
    <xf numFmtId="0" fontId="0" fillId="0" borderId="13" xfId="0" applyFill="1" applyBorder="1" applyAlignment="1">
      <alignment horizontal="left" vertical="top" wrapText="1"/>
    </xf>
    <xf numFmtId="0" fontId="1" fillId="0" borderId="13" xfId="0" applyFont="1" applyFill="1" applyBorder="1" applyAlignment="1">
      <alignment horizontal="left" vertical="top" wrapText="1"/>
    </xf>
    <xf numFmtId="0" fontId="0" fillId="0" borderId="18" xfId="0" applyFill="1" applyBorder="1" applyAlignment="1">
      <alignment horizontal="left" vertical="top" wrapText="1"/>
    </xf>
    <xf numFmtId="164" fontId="0" fillId="0" borderId="1" xfId="0" applyNumberFormat="1" applyFill="1" applyBorder="1" applyAlignment="1">
      <alignment horizontal="left" vertical="center" wrapText="1"/>
    </xf>
    <xf numFmtId="0" fontId="0" fillId="0" borderId="15" xfId="0" applyFill="1" applyBorder="1" applyAlignment="1">
      <alignment horizontal="left" vertical="top" wrapText="1"/>
    </xf>
    <xf numFmtId="0" fontId="7" fillId="0" borderId="1" xfId="0" applyFont="1" applyFill="1" applyBorder="1" applyAlignment="1">
      <alignment horizontal="left" vertical="top" wrapText="1"/>
    </xf>
    <xf numFmtId="164" fontId="0" fillId="0" borderId="1" xfId="0" applyNumberFormat="1" applyFill="1" applyBorder="1" applyAlignment="1">
      <alignment horizontal="left" vertical="top" wrapText="1"/>
    </xf>
    <xf numFmtId="164" fontId="10" fillId="0" borderId="1" xfId="0" applyNumberFormat="1" applyFont="1" applyFill="1" applyBorder="1" applyAlignment="1">
      <alignment horizontal="center" vertical="top" shrinkToFit="1"/>
    </xf>
    <xf numFmtId="0" fontId="1" fillId="0" borderId="16" xfId="0" applyFont="1" applyFill="1" applyBorder="1" applyAlignment="1">
      <alignment horizontal="left" vertical="top" wrapText="1"/>
    </xf>
    <xf numFmtId="0" fontId="0" fillId="0" borderId="15" xfId="0" applyFill="1" applyBorder="1" applyAlignment="1">
      <alignment horizontal="left" vertical="center" wrapText="1"/>
    </xf>
    <xf numFmtId="0" fontId="0" fillId="0" borderId="18" xfId="0" applyFill="1" applyBorder="1" applyAlignment="1">
      <alignment horizontal="left" vertical="center" wrapText="1"/>
    </xf>
    <xf numFmtId="0" fontId="0" fillId="0" borderId="7" xfId="0" applyFill="1" applyBorder="1" applyAlignment="1">
      <alignment horizontal="left" vertical="center" wrapText="1"/>
    </xf>
    <xf numFmtId="0" fontId="3" fillId="0" borderId="7" xfId="0" applyFont="1" applyFill="1" applyBorder="1" applyAlignment="1">
      <alignment horizontal="left" vertical="top" wrapText="1"/>
    </xf>
    <xf numFmtId="0" fontId="1" fillId="0" borderId="18" xfId="0" applyFont="1" applyFill="1" applyBorder="1" applyAlignment="1">
      <alignment horizontal="left" vertical="top" wrapText="1"/>
    </xf>
    <xf numFmtId="0" fontId="11" fillId="0" borderId="5" xfId="0" applyFont="1" applyFill="1" applyBorder="1" applyAlignment="1">
      <alignment vertical="top" wrapText="1"/>
    </xf>
    <xf numFmtId="0" fontId="1" fillId="0" borderId="1" xfId="0" applyFont="1" applyFill="1" applyBorder="1" applyAlignment="1">
      <alignment horizontal="center" vertical="top" wrapText="1"/>
    </xf>
    <xf numFmtId="0" fontId="0" fillId="0" borderId="1"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 xfId="0" applyFill="1" applyBorder="1" applyAlignment="1">
      <alignment horizontal="center" vertical="top" wrapText="1"/>
    </xf>
    <xf numFmtId="0" fontId="0" fillId="0" borderId="7" xfId="0" applyFill="1" applyBorder="1" applyAlignment="1">
      <alignment horizontal="center" wrapText="1"/>
    </xf>
    <xf numFmtId="164" fontId="0" fillId="0" borderId="0" xfId="0" applyNumberFormat="1" applyFill="1" applyBorder="1" applyAlignment="1">
      <alignment horizontal="left" vertical="top"/>
    </xf>
    <xf numFmtId="0" fontId="1" fillId="0" borderId="13" xfId="0" applyFont="1" applyFill="1" applyBorder="1" applyAlignment="1">
      <alignment horizontal="left" vertical="top" wrapText="1"/>
    </xf>
    <xf numFmtId="1" fontId="10" fillId="0" borderId="1" xfId="0" applyNumberFormat="1" applyFont="1" applyFill="1" applyBorder="1" applyAlignment="1">
      <alignment horizontal="center" vertical="top" shrinkToFit="1"/>
    </xf>
    <xf numFmtId="1" fontId="2" fillId="0" borderId="2" xfId="0" applyNumberFormat="1" applyFont="1" applyFill="1" applyBorder="1" applyAlignment="1">
      <alignment horizontal="center" vertical="top" shrinkToFit="1"/>
    </xf>
    <xf numFmtId="1" fontId="2" fillId="0" borderId="4" xfId="0" applyNumberFormat="1" applyFont="1" applyFill="1" applyBorder="1" applyAlignment="1">
      <alignment horizontal="center" vertical="top" shrinkToFit="1"/>
    </xf>
    <xf numFmtId="0" fontId="0" fillId="0" borderId="7" xfId="0" applyFill="1" applyBorder="1" applyAlignment="1">
      <alignment horizontal="left" vertical="top" wrapText="1"/>
    </xf>
    <xf numFmtId="1" fontId="2" fillId="0" borderId="3" xfId="0" applyNumberFormat="1" applyFont="1" applyFill="1" applyBorder="1" applyAlignment="1">
      <alignment horizontal="center" vertical="top" shrinkToFit="1"/>
    </xf>
    <xf numFmtId="0" fontId="6" fillId="0" borderId="1" xfId="0" applyFont="1" applyFill="1" applyBorder="1" applyAlignment="1">
      <alignment horizontal="left" vertical="top" wrapText="1"/>
    </xf>
    <xf numFmtId="164" fontId="2" fillId="0" borderId="4" xfId="0" applyNumberFormat="1" applyFont="1" applyFill="1" applyBorder="1" applyAlignment="1">
      <alignment horizontal="center" vertical="top" shrinkToFit="1"/>
    </xf>
    <xf numFmtId="164" fontId="12" fillId="0" borderId="1" xfId="0" applyNumberFormat="1" applyFont="1" applyFill="1" applyBorder="1" applyAlignment="1">
      <alignment horizontal="center" wrapText="1"/>
    </xf>
    <xf numFmtId="0" fontId="13" fillId="0" borderId="7" xfId="0" applyFont="1" applyFill="1" applyBorder="1" applyAlignment="1">
      <alignment horizontal="left" vertical="top"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0" fillId="0" borderId="7"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1" fontId="2" fillId="0" borderId="2" xfId="0" applyNumberFormat="1" applyFont="1" applyFill="1" applyBorder="1" applyAlignment="1">
      <alignment horizontal="center" vertical="top" shrinkToFit="1"/>
    </xf>
    <xf numFmtId="1" fontId="2" fillId="0" borderId="4" xfId="0" applyNumberFormat="1" applyFont="1" applyFill="1" applyBorder="1" applyAlignment="1">
      <alignment horizontal="center" vertical="top" shrinkToFit="1"/>
    </xf>
    <xf numFmtId="164" fontId="2" fillId="0" borderId="2" xfId="0" applyNumberFormat="1" applyFont="1" applyFill="1" applyBorder="1" applyAlignment="1">
      <alignment horizontal="center" vertical="top" shrinkToFit="1"/>
    </xf>
    <xf numFmtId="164" fontId="2" fillId="0" borderId="4" xfId="0" applyNumberFormat="1" applyFont="1" applyFill="1" applyBorder="1" applyAlignment="1">
      <alignment horizontal="center" vertical="top" shrinkToFit="1"/>
    </xf>
    <xf numFmtId="164" fontId="4" fillId="0" borderId="2" xfId="0" applyNumberFormat="1" applyFont="1" applyFill="1" applyBorder="1" applyAlignment="1">
      <alignment horizontal="center" vertical="top" shrinkToFit="1"/>
    </xf>
    <xf numFmtId="164" fontId="4" fillId="0" borderId="4" xfId="0" applyNumberFormat="1" applyFont="1" applyFill="1" applyBorder="1" applyAlignment="1">
      <alignment horizontal="center" vertical="top" shrinkToFit="1"/>
    </xf>
    <xf numFmtId="1" fontId="2" fillId="0" borderId="3" xfId="0" applyNumberFormat="1" applyFont="1" applyFill="1" applyBorder="1" applyAlignment="1">
      <alignment horizontal="center" vertical="top" shrinkToFit="1"/>
    </xf>
    <xf numFmtId="0" fontId="0" fillId="0" borderId="21" xfId="0" applyFill="1" applyBorder="1" applyAlignment="1">
      <alignment horizontal="left" vertical="top" wrapText="1"/>
    </xf>
    <xf numFmtId="1" fontId="4" fillId="0" borderId="2" xfId="0" applyNumberFormat="1" applyFont="1" applyFill="1" applyBorder="1" applyAlignment="1">
      <alignment horizontal="center" vertical="top" shrinkToFit="1"/>
    </xf>
    <xf numFmtId="1" fontId="4" fillId="0" borderId="4" xfId="0" applyNumberFormat="1" applyFont="1" applyFill="1" applyBorder="1" applyAlignment="1">
      <alignment horizontal="center" vertical="top" shrinkToFit="1"/>
    </xf>
    <xf numFmtId="1" fontId="4" fillId="0" borderId="3" xfId="0" applyNumberFormat="1" applyFont="1" applyFill="1" applyBorder="1" applyAlignment="1">
      <alignment horizontal="center" vertical="top" shrinkToFi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164" fontId="0" fillId="0" borderId="5" xfId="0" applyNumberFormat="1" applyFill="1" applyBorder="1" applyAlignment="1">
      <alignment horizontal="left" vertical="top" wrapText="1"/>
    </xf>
    <xf numFmtId="0" fontId="0" fillId="0" borderId="2" xfId="0" applyFill="1" applyBorder="1" applyAlignment="1">
      <alignment horizontal="center" wrapText="1"/>
    </xf>
    <xf numFmtId="0" fontId="0" fillId="0" borderId="4" xfId="0" applyFill="1" applyBorder="1" applyAlignment="1">
      <alignment horizont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164" fontId="4" fillId="0" borderId="2" xfId="0" applyNumberFormat="1" applyFont="1" applyFill="1" applyBorder="1" applyAlignment="1">
      <alignment horizontal="right" vertical="top" indent="4" shrinkToFit="1"/>
    </xf>
    <xf numFmtId="164" fontId="4" fillId="0" borderId="4" xfId="0" applyNumberFormat="1" applyFont="1" applyFill="1" applyBorder="1" applyAlignment="1">
      <alignment horizontal="right" vertical="top" indent="4" shrinkToFit="1"/>
    </xf>
    <xf numFmtId="164" fontId="2" fillId="0" borderId="2" xfId="0" applyNumberFormat="1" applyFont="1" applyFill="1" applyBorder="1" applyAlignment="1">
      <alignment horizontal="right" vertical="top" indent="4" shrinkToFit="1"/>
    </xf>
    <xf numFmtId="164" fontId="2" fillId="0" borderId="4" xfId="0" applyNumberFormat="1" applyFont="1" applyFill="1" applyBorder="1" applyAlignment="1">
      <alignment horizontal="right" vertical="top" indent="4" shrinkToFit="1"/>
    </xf>
    <xf numFmtId="0" fontId="3" fillId="0" borderId="2" xfId="0" applyFont="1" applyFill="1" applyBorder="1" applyAlignment="1">
      <alignment horizont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0" fillId="0" borderId="2" xfId="0" applyFill="1" applyBorder="1" applyAlignment="1">
      <alignment horizontal="left" wrapText="1"/>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10" xfId="0" applyFill="1" applyBorder="1" applyAlignment="1">
      <alignment horizontal="center" wrapText="1"/>
    </xf>
    <xf numFmtId="0" fontId="0" fillId="0" borderId="11" xfId="0" applyFill="1" applyBorder="1" applyAlignment="1">
      <alignment horizontal="center"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164" fontId="4" fillId="0" borderId="8" xfId="0" applyNumberFormat="1" applyFont="1" applyFill="1" applyBorder="1" applyAlignment="1">
      <alignment horizontal="center" vertical="top" shrinkToFit="1"/>
    </xf>
    <xf numFmtId="164" fontId="4" fillId="0" borderId="9" xfId="0" applyNumberFormat="1" applyFont="1" applyFill="1" applyBorder="1" applyAlignment="1">
      <alignment horizontal="center" vertical="top" shrinkToFit="1"/>
    </xf>
    <xf numFmtId="0" fontId="0" fillId="0" borderId="10" xfId="0" applyFill="1" applyBorder="1" applyAlignment="1">
      <alignment horizontal="left" wrapText="1"/>
    </xf>
    <xf numFmtId="0" fontId="0" fillId="0" borderId="11" xfId="0" applyFill="1" applyBorder="1" applyAlignment="1">
      <alignment horizontal="left" wrapText="1"/>
    </xf>
    <xf numFmtId="1" fontId="4" fillId="0" borderId="8" xfId="0" applyNumberFormat="1" applyFont="1" applyFill="1" applyBorder="1" applyAlignment="1">
      <alignment horizontal="center" vertical="top" shrinkToFit="1"/>
    </xf>
    <xf numFmtId="1" fontId="4" fillId="0" borderId="9" xfId="0" applyNumberFormat="1" applyFont="1" applyFill="1" applyBorder="1" applyAlignment="1">
      <alignment horizontal="center" vertical="top" shrinkToFit="1"/>
    </xf>
    <xf numFmtId="1" fontId="2" fillId="0" borderId="8" xfId="0" applyNumberFormat="1" applyFont="1" applyFill="1" applyBorder="1" applyAlignment="1">
      <alignment horizontal="center" vertical="top" shrinkToFit="1"/>
    </xf>
    <xf numFmtId="1" fontId="2" fillId="0" borderId="9" xfId="0" applyNumberFormat="1" applyFont="1" applyFill="1" applyBorder="1" applyAlignment="1">
      <alignment horizontal="center" vertical="top" shrinkToFi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6" fillId="0" borderId="5" xfId="0" applyFont="1" applyFill="1" applyBorder="1" applyAlignment="1">
      <alignment horizontal="left" vertical="top" wrapText="1"/>
    </xf>
    <xf numFmtId="0" fontId="3" fillId="0" borderId="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16" fontId="1" fillId="0" borderId="6" xfId="0" applyNumberFormat="1" applyFont="1" applyFill="1" applyBorder="1" applyAlignment="1">
      <alignment horizontal="left" vertical="top" wrapText="1"/>
    </xf>
    <xf numFmtId="1" fontId="2" fillId="0" borderId="2" xfId="0" applyNumberFormat="1" applyFont="1" applyFill="1" applyBorder="1" applyAlignment="1">
      <alignment horizontal="center" vertical="center" shrinkToFit="1"/>
    </xf>
    <xf numFmtId="1" fontId="2" fillId="0" borderId="4" xfId="0" applyNumberFormat="1" applyFont="1" applyFill="1" applyBorder="1" applyAlignment="1">
      <alignment horizontal="center" vertical="center" shrinkToFit="1"/>
    </xf>
    <xf numFmtId="164" fontId="4" fillId="0" borderId="3" xfId="0" applyNumberFormat="1" applyFont="1" applyFill="1" applyBorder="1" applyAlignment="1">
      <alignment horizontal="center" vertical="top" shrinkToFi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6" fillId="0" borderId="17" xfId="0" applyFont="1" applyFill="1" applyBorder="1" applyAlignment="1">
      <alignment horizontal="left" vertical="top" wrapText="1"/>
    </xf>
    <xf numFmtId="0" fontId="0" fillId="0" borderId="18" xfId="0" applyFill="1" applyBorder="1" applyAlignment="1">
      <alignment horizontal="left" vertical="top" wrapText="1"/>
    </xf>
    <xf numFmtId="0" fontId="1" fillId="0" borderId="15" xfId="0" applyFont="1" applyFill="1" applyBorder="1" applyAlignment="1">
      <alignment horizontal="left" vertical="top" wrapText="1"/>
    </xf>
    <xf numFmtId="0" fontId="0" fillId="0" borderId="15" xfId="0" applyFill="1" applyBorder="1" applyAlignment="1">
      <alignment horizontal="left" vertical="top" wrapText="1"/>
    </xf>
    <xf numFmtId="164" fontId="2" fillId="0" borderId="3" xfId="0" applyNumberFormat="1" applyFont="1" applyFill="1" applyBorder="1" applyAlignment="1">
      <alignment horizontal="center" vertical="top" shrinkToFit="1"/>
    </xf>
    <xf numFmtId="164" fontId="2" fillId="0" borderId="2" xfId="0" applyNumberFormat="1" applyFont="1" applyFill="1" applyBorder="1" applyAlignment="1">
      <alignment horizontal="center" vertical="top" wrapText="1" shrinkToFit="1"/>
    </xf>
    <xf numFmtId="164" fontId="2" fillId="0" borderId="4" xfId="0" applyNumberFormat="1" applyFont="1" applyFill="1" applyBorder="1" applyAlignment="1">
      <alignment horizontal="center" vertical="top" wrapText="1" shrinkToFit="1"/>
    </xf>
    <xf numFmtId="0" fontId="1" fillId="0" borderId="16" xfId="0" applyFont="1" applyFill="1" applyBorder="1" applyAlignment="1">
      <alignment horizontal="left" vertical="top" wrapText="1"/>
    </xf>
    <xf numFmtId="0" fontId="1" fillId="0" borderId="17" xfId="0" applyFont="1" applyFill="1" applyBorder="1" applyAlignment="1">
      <alignment horizontal="left" vertical="top" wrapText="1"/>
    </xf>
    <xf numFmtId="0" fontId="6" fillId="0" borderId="6" xfId="0" applyFont="1" applyFill="1" applyBorder="1" applyAlignment="1">
      <alignment horizontal="left" vertical="top" wrapText="1"/>
    </xf>
    <xf numFmtId="0" fontId="0" fillId="0" borderId="9" xfId="0" applyFill="1" applyBorder="1" applyAlignment="1">
      <alignment horizontal="left" vertical="top" wrapText="1"/>
    </xf>
    <xf numFmtId="0" fontId="0" fillId="0" borderId="12" xfId="0" applyFill="1" applyBorder="1" applyAlignment="1">
      <alignment horizontal="left" vertical="top" wrapText="1"/>
    </xf>
    <xf numFmtId="0" fontId="1" fillId="0" borderId="20" xfId="0" applyFont="1" applyFill="1" applyBorder="1" applyAlignment="1">
      <alignment horizontal="left" vertical="top" wrapText="1"/>
    </xf>
    <xf numFmtId="0" fontId="1" fillId="0" borderId="21" xfId="0" applyFont="1" applyFill="1" applyBorder="1" applyAlignment="1">
      <alignment horizontal="left" vertical="top"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20" xfId="0" applyFill="1" applyBorder="1" applyAlignment="1">
      <alignment horizontal="left" vertical="top" wrapText="1"/>
    </xf>
    <xf numFmtId="1" fontId="4" fillId="0" borderId="22" xfId="0" applyNumberFormat="1" applyFont="1" applyFill="1" applyBorder="1" applyAlignment="1">
      <alignment horizontal="center" vertical="top" shrinkToFit="1"/>
    </xf>
    <xf numFmtId="1" fontId="2" fillId="0" borderId="22" xfId="0" applyNumberFormat="1" applyFont="1" applyFill="1" applyBorder="1" applyAlignment="1">
      <alignment horizontal="center" vertical="top" shrinkToFit="1"/>
    </xf>
    <xf numFmtId="0" fontId="5" fillId="0" borderId="8"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9" xfId="0" applyFont="1" applyFill="1" applyBorder="1" applyAlignment="1">
      <alignment horizontal="left" vertical="top" wrapText="1"/>
    </xf>
    <xf numFmtId="0" fontId="3" fillId="0" borderId="2" xfId="0" applyFont="1" applyFill="1" applyBorder="1" applyAlignment="1">
      <alignment horizontal="left" vertical="top" wrapText="1" indent="10"/>
    </xf>
    <xf numFmtId="0" fontId="3" fillId="0" borderId="3" xfId="0" applyFont="1" applyFill="1" applyBorder="1" applyAlignment="1">
      <alignment horizontal="left" vertical="top" wrapText="1" indent="10"/>
    </xf>
    <xf numFmtId="0" fontId="3" fillId="0" borderId="4" xfId="0" applyFont="1" applyFill="1" applyBorder="1" applyAlignment="1">
      <alignment horizontal="left" vertical="top" wrapText="1" indent="10"/>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164" fontId="10" fillId="0" borderId="2" xfId="0" applyNumberFormat="1" applyFont="1" applyFill="1" applyBorder="1" applyAlignment="1">
      <alignment horizontal="center" vertical="top" shrinkToFit="1"/>
    </xf>
    <xf numFmtId="164" fontId="10" fillId="0" borderId="4" xfId="0" applyNumberFormat="1" applyFont="1" applyFill="1" applyBorder="1" applyAlignment="1">
      <alignment horizontal="center" vertical="top" shrinkToFit="1"/>
    </xf>
    <xf numFmtId="1" fontId="10" fillId="0" borderId="2" xfId="0" applyNumberFormat="1" applyFont="1" applyFill="1" applyBorder="1" applyAlignment="1">
      <alignment horizontal="center" vertical="top" shrinkToFit="1"/>
    </xf>
    <xf numFmtId="1" fontId="10" fillId="0" borderId="4" xfId="0" applyNumberFormat="1" applyFont="1" applyFill="1" applyBorder="1" applyAlignment="1">
      <alignment horizontal="center" vertical="top" shrinkToFit="1"/>
    </xf>
    <xf numFmtId="0" fontId="6" fillId="0" borderId="13" xfId="0" applyFont="1" applyFill="1" applyBorder="1" applyAlignment="1">
      <alignment horizontal="left" vertical="top" wrapText="1"/>
    </xf>
    <xf numFmtId="164" fontId="10" fillId="0" borderId="3" xfId="0" applyNumberFormat="1" applyFont="1" applyFill="1" applyBorder="1" applyAlignment="1">
      <alignment horizontal="center" vertical="top" shrinkToFi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164" fontId="14" fillId="0" borderId="2" xfId="0" applyNumberFormat="1" applyFont="1" applyFill="1" applyBorder="1" applyAlignment="1">
      <alignment horizontal="center" vertical="top" shrinkToFit="1"/>
    </xf>
    <xf numFmtId="164" fontId="14" fillId="0" borderId="4" xfId="0" applyNumberFormat="1" applyFont="1" applyFill="1" applyBorder="1" applyAlignment="1">
      <alignment horizontal="center" vertical="top" shrinkToFit="1"/>
    </xf>
    <xf numFmtId="0" fontId="6" fillId="0" borderId="7" xfId="0" applyFont="1" applyFill="1" applyBorder="1" applyAlignment="1">
      <alignment horizontal="left" vertical="top" wrapText="1"/>
    </xf>
    <xf numFmtId="0" fontId="6" fillId="0" borderId="0" xfId="0" applyFont="1" applyFill="1" applyBorder="1" applyAlignment="1">
      <alignment horizontal="right" vertical="top" wrapText="1" indent="2"/>
    </xf>
    <xf numFmtId="0" fontId="0" fillId="0" borderId="0" xfId="0" applyFill="1" applyBorder="1" applyAlignment="1">
      <alignment horizontal="right" vertical="top" wrapText="1" indent="2"/>
    </xf>
    <xf numFmtId="0" fontId="7"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343"/>
  <sheetViews>
    <sheetView tabSelected="1" topLeftCell="A321" workbookViewId="0">
      <selection sqref="A1:N338"/>
    </sheetView>
  </sheetViews>
  <sheetFormatPr defaultRowHeight="12.75"/>
  <cols>
    <col min="1" max="1" width="28" customWidth="1"/>
    <col min="2" max="2" width="20.83203125" customWidth="1"/>
    <col min="3" max="3" width="22" customWidth="1"/>
    <col min="4" max="4" width="11.33203125" customWidth="1"/>
    <col min="5" max="5" width="2.83203125" hidden="1" customWidth="1"/>
    <col min="6" max="6" width="11.5" customWidth="1"/>
    <col min="7" max="7" width="14.83203125" customWidth="1"/>
    <col min="8" max="8" width="15.83203125" customWidth="1"/>
    <col min="9" max="9" width="9" hidden="1" customWidth="1"/>
    <col min="10" max="10" width="12.6640625" customWidth="1"/>
    <col min="11" max="11" width="0.5" customWidth="1"/>
    <col min="12" max="12" width="14.1640625" customWidth="1"/>
    <col min="13" max="13" width="28" customWidth="1"/>
    <col min="14" max="14" width="3.33203125" customWidth="1"/>
  </cols>
  <sheetData>
    <row r="1" spans="1:14" ht="48" customHeight="1">
      <c r="A1" s="168" t="s">
        <v>191</v>
      </c>
      <c r="B1" s="169"/>
      <c r="C1" s="169"/>
      <c r="D1" s="169"/>
      <c r="E1" s="169"/>
      <c r="F1" s="169"/>
      <c r="G1" s="169"/>
      <c r="H1" s="169"/>
      <c r="I1" s="169"/>
      <c r="J1" s="169"/>
      <c r="K1" s="169"/>
      <c r="L1" s="169"/>
      <c r="M1" s="169"/>
      <c r="N1" s="169"/>
    </row>
    <row r="2" spans="1:14" ht="25.5" customHeight="1">
      <c r="A2" s="170" t="s">
        <v>192</v>
      </c>
      <c r="B2" s="171"/>
      <c r="C2" s="171"/>
      <c r="D2" s="171"/>
      <c r="E2" s="171"/>
      <c r="F2" s="171"/>
      <c r="G2" s="171"/>
      <c r="H2" s="171"/>
      <c r="I2" s="171"/>
      <c r="J2" s="171"/>
      <c r="K2" s="171"/>
      <c r="L2" s="171"/>
      <c r="M2" s="171"/>
      <c r="N2" s="171"/>
    </row>
    <row r="3" spans="1:14" ht="42.75" customHeight="1">
      <c r="A3" s="1" t="s">
        <v>0</v>
      </c>
      <c r="B3" s="2" t="s">
        <v>1</v>
      </c>
      <c r="C3" s="1" t="s">
        <v>2</v>
      </c>
      <c r="D3" s="172" t="s">
        <v>3</v>
      </c>
      <c r="E3" s="173"/>
      <c r="F3" s="173"/>
      <c r="G3" s="173"/>
      <c r="H3" s="173"/>
      <c r="I3" s="173"/>
      <c r="J3" s="173"/>
      <c r="K3" s="173"/>
      <c r="L3" s="174"/>
      <c r="M3" s="1" t="s">
        <v>4</v>
      </c>
      <c r="N3" s="3"/>
    </row>
    <row r="4" spans="1:14" ht="14.1" customHeight="1">
      <c r="A4" s="4"/>
      <c r="B4" s="4"/>
      <c r="C4" s="4"/>
      <c r="D4" s="1" t="s">
        <v>5</v>
      </c>
      <c r="E4" s="175" t="s">
        <v>6</v>
      </c>
      <c r="F4" s="176"/>
      <c r="G4" s="42" t="s">
        <v>7</v>
      </c>
      <c r="H4" s="175" t="s">
        <v>8</v>
      </c>
      <c r="I4" s="176"/>
      <c r="J4" s="175" t="s">
        <v>9</v>
      </c>
      <c r="K4" s="176"/>
      <c r="L4" s="42" t="s">
        <v>10</v>
      </c>
      <c r="M4" s="4"/>
      <c r="N4" s="5"/>
    </row>
    <row r="5" spans="1:14" ht="12.95" customHeight="1">
      <c r="A5" s="6">
        <v>1</v>
      </c>
      <c r="B5" s="6">
        <v>2</v>
      </c>
      <c r="C5" s="6">
        <v>3</v>
      </c>
      <c r="D5" s="6">
        <v>4</v>
      </c>
      <c r="E5" s="67">
        <v>5</v>
      </c>
      <c r="F5" s="68"/>
      <c r="G5" s="6">
        <v>6</v>
      </c>
      <c r="H5" s="67">
        <v>7</v>
      </c>
      <c r="I5" s="68"/>
      <c r="J5" s="67">
        <v>8</v>
      </c>
      <c r="K5" s="68"/>
      <c r="L5" s="6">
        <v>9</v>
      </c>
      <c r="M5" s="6">
        <v>10</v>
      </c>
      <c r="N5" s="5"/>
    </row>
    <row r="6" spans="1:14" ht="27.95" customHeight="1">
      <c r="A6" s="64" t="s">
        <v>11</v>
      </c>
      <c r="B6" s="65"/>
      <c r="C6" s="65"/>
      <c r="D6" s="65"/>
      <c r="E6" s="65"/>
      <c r="F6" s="65"/>
      <c r="G6" s="65"/>
      <c r="H6" s="65"/>
      <c r="I6" s="65"/>
      <c r="J6" s="65"/>
      <c r="K6" s="65"/>
      <c r="L6" s="65"/>
      <c r="M6" s="66"/>
      <c r="N6" s="3"/>
    </row>
    <row r="7" spans="1:14" ht="29.1" customHeight="1">
      <c r="A7" s="61" t="s">
        <v>12</v>
      </c>
      <c r="B7" s="62"/>
      <c r="C7" s="62"/>
      <c r="D7" s="62"/>
      <c r="E7" s="62"/>
      <c r="F7" s="62"/>
      <c r="G7" s="62"/>
      <c r="H7" s="62"/>
      <c r="I7" s="62"/>
      <c r="J7" s="62"/>
      <c r="K7" s="62"/>
      <c r="L7" s="62"/>
      <c r="M7" s="63"/>
      <c r="N7" s="3"/>
    </row>
    <row r="8" spans="1:14" ht="21.95" customHeight="1">
      <c r="A8" s="58" t="s">
        <v>13</v>
      </c>
      <c r="B8" s="1" t="s">
        <v>14</v>
      </c>
      <c r="C8" s="1" t="s">
        <v>15</v>
      </c>
      <c r="D8" s="13">
        <f>E8+G8+H8+J8+L8</f>
        <v>704867.5</v>
      </c>
      <c r="E8" s="71">
        <f>E14</f>
        <v>127429.5</v>
      </c>
      <c r="F8" s="72"/>
      <c r="G8" s="13">
        <f>G14</f>
        <v>136050.20000000001</v>
      </c>
      <c r="H8" s="71">
        <f>H14</f>
        <v>141492.20000000001</v>
      </c>
      <c r="I8" s="72"/>
      <c r="J8" s="71">
        <f>J14</f>
        <v>147151.9</v>
      </c>
      <c r="K8" s="72"/>
      <c r="L8" s="13">
        <f>L14</f>
        <v>152743.70000000001</v>
      </c>
      <c r="M8" s="58" t="s">
        <v>16</v>
      </c>
      <c r="N8" s="3"/>
    </row>
    <row r="9" spans="1:14" ht="25.5" customHeight="1">
      <c r="A9" s="59"/>
      <c r="B9" s="58" t="s">
        <v>17</v>
      </c>
      <c r="C9" s="2" t="s">
        <v>18</v>
      </c>
      <c r="D9" s="8">
        <v>0</v>
      </c>
      <c r="E9" s="67">
        <v>0</v>
      </c>
      <c r="F9" s="68"/>
      <c r="G9" s="6">
        <v>0</v>
      </c>
      <c r="H9" s="67">
        <v>0</v>
      </c>
      <c r="I9" s="68"/>
      <c r="J9" s="67">
        <v>0</v>
      </c>
      <c r="K9" s="68"/>
      <c r="L9" s="6">
        <v>0</v>
      </c>
      <c r="M9" s="59"/>
      <c r="N9" s="3"/>
    </row>
    <row r="10" spans="1:14" ht="31.5" customHeight="1">
      <c r="A10" s="59"/>
      <c r="B10" s="59"/>
      <c r="C10" s="1" t="s">
        <v>19</v>
      </c>
      <c r="D10" s="13">
        <f>E10+G10+H10+J10+L10</f>
        <v>437646.3</v>
      </c>
      <c r="E10" s="69">
        <f>77998.5+2531.7+1936.4</f>
        <v>82466.599999999991</v>
      </c>
      <c r="F10" s="70"/>
      <c r="G10" s="14">
        <v>83683.899999999994</v>
      </c>
      <c r="H10" s="69">
        <v>87031.3</v>
      </c>
      <c r="I10" s="70"/>
      <c r="J10" s="69">
        <v>90512.5</v>
      </c>
      <c r="K10" s="70"/>
      <c r="L10" s="14">
        <v>93952</v>
      </c>
      <c r="M10" s="59"/>
      <c r="N10" s="3"/>
    </row>
    <row r="11" spans="1:14" ht="29.25" customHeight="1">
      <c r="A11" s="59"/>
      <c r="B11" s="59"/>
      <c r="C11" s="1" t="s">
        <v>20</v>
      </c>
      <c r="D11" s="8">
        <v>0</v>
      </c>
      <c r="E11" s="67">
        <v>0</v>
      </c>
      <c r="F11" s="68"/>
      <c r="G11" s="6">
        <v>0</v>
      </c>
      <c r="H11" s="67">
        <v>0</v>
      </c>
      <c r="I11" s="68"/>
      <c r="J11" s="67">
        <v>0</v>
      </c>
      <c r="K11" s="68"/>
      <c r="L11" s="6">
        <v>0</v>
      </c>
      <c r="M11" s="59"/>
      <c r="N11" s="3"/>
    </row>
    <row r="12" spans="1:14" ht="42" customHeight="1">
      <c r="A12" s="59"/>
      <c r="B12" s="59"/>
      <c r="C12" s="2" t="s">
        <v>21</v>
      </c>
      <c r="D12" s="13">
        <f>E12+G12+H12+J12+L12</f>
        <v>267221.2</v>
      </c>
      <c r="E12" s="69">
        <v>44962.9</v>
      </c>
      <c r="F12" s="70"/>
      <c r="G12" s="14">
        <v>52366.3</v>
      </c>
      <c r="H12" s="69">
        <v>54460.9</v>
      </c>
      <c r="I12" s="70"/>
      <c r="J12" s="69">
        <v>56639.4</v>
      </c>
      <c r="K12" s="70"/>
      <c r="L12" s="14">
        <v>58791.7</v>
      </c>
      <c r="M12" s="59"/>
      <c r="N12" s="10"/>
    </row>
    <row r="13" spans="1:14" ht="30" customHeight="1">
      <c r="A13" s="60"/>
      <c r="B13" s="60"/>
      <c r="C13" s="1" t="s">
        <v>22</v>
      </c>
      <c r="D13" s="8">
        <v>0</v>
      </c>
      <c r="E13" s="67">
        <v>0</v>
      </c>
      <c r="F13" s="68"/>
      <c r="G13" s="6">
        <v>0</v>
      </c>
      <c r="H13" s="67">
        <v>0</v>
      </c>
      <c r="I13" s="68"/>
      <c r="J13" s="67">
        <v>0</v>
      </c>
      <c r="K13" s="68"/>
      <c r="L13" s="6">
        <v>0</v>
      </c>
      <c r="M13" s="60"/>
      <c r="N13" s="3"/>
    </row>
    <row r="14" spans="1:14" ht="14.1" customHeight="1">
      <c r="A14" s="11" t="s">
        <v>23</v>
      </c>
      <c r="B14" s="4"/>
      <c r="C14" s="4"/>
      <c r="D14" s="13">
        <f>E14+G14+H14+J14+L14</f>
        <v>704867.5</v>
      </c>
      <c r="E14" s="71">
        <f>E10+E12</f>
        <v>127429.5</v>
      </c>
      <c r="F14" s="72"/>
      <c r="G14" s="13">
        <f>G10+G12</f>
        <v>136050.20000000001</v>
      </c>
      <c r="H14" s="71">
        <f>H10+H12</f>
        <v>141492.20000000001</v>
      </c>
      <c r="I14" s="72"/>
      <c r="J14" s="71">
        <f>J10+J12</f>
        <v>147151.9</v>
      </c>
      <c r="K14" s="72"/>
      <c r="L14" s="13">
        <f>L12+L10</f>
        <v>152743.70000000001</v>
      </c>
      <c r="M14" s="4"/>
      <c r="N14" s="5"/>
    </row>
    <row r="15" spans="1:14" ht="15.95" customHeight="1">
      <c r="A15" s="153" t="s">
        <v>24</v>
      </c>
      <c r="B15" s="154"/>
      <c r="C15" s="154"/>
      <c r="D15" s="154"/>
      <c r="E15" s="154"/>
      <c r="F15" s="154"/>
      <c r="G15" s="154"/>
      <c r="H15" s="154"/>
      <c r="I15" s="154"/>
      <c r="J15" s="154"/>
      <c r="K15" s="154"/>
      <c r="L15" s="154"/>
      <c r="M15" s="155"/>
      <c r="N15" s="5"/>
    </row>
    <row r="16" spans="1:14" ht="17.100000000000001" customHeight="1">
      <c r="A16" s="78" t="s">
        <v>25</v>
      </c>
      <c r="B16" s="58" t="s">
        <v>26</v>
      </c>
      <c r="C16" s="1" t="s">
        <v>15</v>
      </c>
      <c r="D16" s="8">
        <v>0</v>
      </c>
      <c r="E16" s="75">
        <v>0</v>
      </c>
      <c r="F16" s="76"/>
      <c r="G16" s="8">
        <v>0</v>
      </c>
      <c r="H16" s="75">
        <v>0</v>
      </c>
      <c r="I16" s="76"/>
      <c r="J16" s="75">
        <v>0</v>
      </c>
      <c r="K16" s="76"/>
      <c r="L16" s="8">
        <v>0</v>
      </c>
      <c r="M16" s="78" t="s">
        <v>27</v>
      </c>
      <c r="N16" s="5"/>
    </row>
    <row r="17" spans="1:14" ht="21.95" customHeight="1">
      <c r="A17" s="79"/>
      <c r="B17" s="59"/>
      <c r="C17" s="1" t="s">
        <v>28</v>
      </c>
      <c r="D17" s="8">
        <v>0</v>
      </c>
      <c r="E17" s="67">
        <v>0</v>
      </c>
      <c r="F17" s="68"/>
      <c r="G17" s="6">
        <v>0</v>
      </c>
      <c r="H17" s="67">
        <v>0</v>
      </c>
      <c r="I17" s="68"/>
      <c r="J17" s="67">
        <v>0</v>
      </c>
      <c r="K17" s="68"/>
      <c r="L17" s="6">
        <v>0</v>
      </c>
      <c r="M17" s="79"/>
      <c r="N17" s="3"/>
    </row>
    <row r="18" spans="1:14" ht="20.100000000000001" customHeight="1">
      <c r="A18" s="79"/>
      <c r="B18" s="59"/>
      <c r="C18" s="1" t="s">
        <v>29</v>
      </c>
      <c r="D18" s="8">
        <v>0</v>
      </c>
      <c r="E18" s="67">
        <v>0</v>
      </c>
      <c r="F18" s="68"/>
      <c r="G18" s="6">
        <v>0</v>
      </c>
      <c r="H18" s="67">
        <v>0</v>
      </c>
      <c r="I18" s="68"/>
      <c r="J18" s="67">
        <v>0</v>
      </c>
      <c r="K18" s="68"/>
      <c r="L18" s="6">
        <v>0</v>
      </c>
      <c r="M18" s="79"/>
      <c r="N18" s="3"/>
    </row>
    <row r="19" spans="1:14" ht="42" customHeight="1">
      <c r="A19" s="79"/>
      <c r="B19" s="59"/>
      <c r="C19" s="2" t="s">
        <v>21</v>
      </c>
      <c r="D19" s="8">
        <v>0</v>
      </c>
      <c r="E19" s="67">
        <v>0</v>
      </c>
      <c r="F19" s="68"/>
      <c r="G19" s="6">
        <v>0</v>
      </c>
      <c r="H19" s="67">
        <v>0</v>
      </c>
      <c r="I19" s="68"/>
      <c r="J19" s="67">
        <v>0</v>
      </c>
      <c r="K19" s="68"/>
      <c r="L19" s="6">
        <v>0</v>
      </c>
      <c r="M19" s="79"/>
      <c r="N19" s="10"/>
    </row>
    <row r="20" spans="1:14" ht="25.5" customHeight="1">
      <c r="A20" s="80"/>
      <c r="B20" s="60"/>
      <c r="C20" s="2" t="s">
        <v>30</v>
      </c>
      <c r="D20" s="8">
        <v>0</v>
      </c>
      <c r="E20" s="67">
        <v>0</v>
      </c>
      <c r="F20" s="68"/>
      <c r="G20" s="6">
        <v>0</v>
      </c>
      <c r="H20" s="67">
        <v>0</v>
      </c>
      <c r="I20" s="68"/>
      <c r="J20" s="67">
        <v>0</v>
      </c>
      <c r="K20" s="68"/>
      <c r="L20" s="6">
        <v>0</v>
      </c>
      <c r="M20" s="80"/>
      <c r="N20" s="3"/>
    </row>
    <row r="21" spans="1:14" ht="20.100000000000001" customHeight="1">
      <c r="A21" s="78" t="s">
        <v>31</v>
      </c>
      <c r="B21" s="58" t="s">
        <v>32</v>
      </c>
      <c r="C21" s="1" t="s">
        <v>15</v>
      </c>
      <c r="D21" s="8">
        <v>0</v>
      </c>
      <c r="E21" s="75">
        <v>0</v>
      </c>
      <c r="F21" s="76"/>
      <c r="G21" s="8">
        <v>0</v>
      </c>
      <c r="H21" s="75">
        <v>0</v>
      </c>
      <c r="I21" s="76"/>
      <c r="J21" s="75">
        <v>0</v>
      </c>
      <c r="K21" s="76"/>
      <c r="L21" s="8">
        <v>0</v>
      </c>
      <c r="M21" s="58" t="s">
        <v>33</v>
      </c>
    </row>
    <row r="22" spans="1:14" ht="21" customHeight="1">
      <c r="A22" s="79"/>
      <c r="B22" s="59"/>
      <c r="C22" s="1" t="s">
        <v>28</v>
      </c>
      <c r="D22" s="8">
        <v>0</v>
      </c>
      <c r="E22" s="67">
        <v>0</v>
      </c>
      <c r="F22" s="68"/>
      <c r="G22" s="6">
        <v>0</v>
      </c>
      <c r="H22" s="67">
        <v>0</v>
      </c>
      <c r="I22" s="68"/>
      <c r="J22" s="67">
        <v>0</v>
      </c>
      <c r="K22" s="68"/>
      <c r="L22" s="6">
        <v>0</v>
      </c>
      <c r="M22" s="59"/>
    </row>
    <row r="23" spans="1:14" ht="14.1" customHeight="1">
      <c r="A23" s="79"/>
      <c r="B23" s="59"/>
      <c r="C23" s="1" t="s">
        <v>29</v>
      </c>
      <c r="D23" s="8">
        <v>0</v>
      </c>
      <c r="E23" s="67">
        <v>0</v>
      </c>
      <c r="F23" s="68"/>
      <c r="G23" s="6">
        <v>0</v>
      </c>
      <c r="H23" s="67">
        <v>0</v>
      </c>
      <c r="I23" s="68"/>
      <c r="J23" s="67">
        <v>0</v>
      </c>
      <c r="K23" s="68"/>
      <c r="L23" s="6">
        <v>0</v>
      </c>
      <c r="M23" s="59"/>
    </row>
    <row r="24" spans="1:14" ht="42" customHeight="1">
      <c r="A24" s="79"/>
      <c r="B24" s="59"/>
      <c r="C24" s="2" t="s">
        <v>21</v>
      </c>
      <c r="D24" s="8">
        <v>0</v>
      </c>
      <c r="E24" s="67">
        <v>0</v>
      </c>
      <c r="F24" s="68"/>
      <c r="G24" s="6">
        <v>0</v>
      </c>
      <c r="H24" s="67">
        <v>0</v>
      </c>
      <c r="I24" s="68"/>
      <c r="J24" s="67">
        <v>0</v>
      </c>
      <c r="K24" s="68"/>
      <c r="L24" s="6">
        <v>0</v>
      </c>
      <c r="M24" s="59"/>
    </row>
    <row r="25" spans="1:14" ht="27" customHeight="1">
      <c r="A25" s="80"/>
      <c r="B25" s="60"/>
      <c r="C25" s="1" t="s">
        <v>22</v>
      </c>
      <c r="D25" s="8">
        <v>0</v>
      </c>
      <c r="E25" s="67">
        <v>0</v>
      </c>
      <c r="F25" s="68"/>
      <c r="G25" s="6">
        <v>0</v>
      </c>
      <c r="H25" s="67">
        <v>0</v>
      </c>
      <c r="I25" s="68"/>
      <c r="J25" s="67">
        <v>0</v>
      </c>
      <c r="K25" s="68"/>
      <c r="L25" s="6">
        <v>0</v>
      </c>
      <c r="M25" s="60"/>
    </row>
    <row r="26" spans="1:14" ht="21" customHeight="1">
      <c r="A26" s="58" t="s">
        <v>34</v>
      </c>
      <c r="B26" s="58" t="s">
        <v>32</v>
      </c>
      <c r="C26" s="1" t="s">
        <v>15</v>
      </c>
      <c r="D26" s="8">
        <v>0</v>
      </c>
      <c r="E26" s="75">
        <v>0</v>
      </c>
      <c r="F26" s="76"/>
      <c r="G26" s="8">
        <v>0</v>
      </c>
      <c r="H26" s="75">
        <v>0</v>
      </c>
      <c r="I26" s="76"/>
      <c r="J26" s="75">
        <v>0</v>
      </c>
      <c r="K26" s="76"/>
      <c r="L26" s="8">
        <v>0</v>
      </c>
      <c r="M26" s="78" t="s">
        <v>35</v>
      </c>
    </row>
    <row r="27" spans="1:14" ht="25.5" customHeight="1">
      <c r="A27" s="59"/>
      <c r="B27" s="59"/>
      <c r="C27" s="2" t="s">
        <v>18</v>
      </c>
      <c r="D27" s="8">
        <v>0</v>
      </c>
      <c r="E27" s="67">
        <v>0</v>
      </c>
      <c r="F27" s="68"/>
      <c r="G27" s="6">
        <v>0</v>
      </c>
      <c r="H27" s="67">
        <v>0</v>
      </c>
      <c r="I27" s="68"/>
      <c r="J27" s="67">
        <v>0</v>
      </c>
      <c r="K27" s="68"/>
      <c r="L27" s="6">
        <v>0</v>
      </c>
      <c r="M27" s="79"/>
    </row>
    <row r="28" spans="1:14" ht="14.1" customHeight="1">
      <c r="A28" s="59"/>
      <c r="B28" s="59"/>
      <c r="C28" s="1" t="s">
        <v>29</v>
      </c>
      <c r="D28" s="8">
        <v>0</v>
      </c>
      <c r="E28" s="67">
        <v>0</v>
      </c>
      <c r="F28" s="68"/>
      <c r="G28" s="6">
        <v>0</v>
      </c>
      <c r="H28" s="67">
        <v>0</v>
      </c>
      <c r="I28" s="68"/>
      <c r="J28" s="67">
        <v>0</v>
      </c>
      <c r="K28" s="68"/>
      <c r="L28" s="6">
        <v>0</v>
      </c>
      <c r="M28" s="79"/>
    </row>
    <row r="29" spans="1:14" ht="42" customHeight="1">
      <c r="A29" s="59"/>
      <c r="B29" s="59"/>
      <c r="C29" s="2" t="s">
        <v>21</v>
      </c>
      <c r="D29" s="8">
        <v>0</v>
      </c>
      <c r="E29" s="67">
        <v>0</v>
      </c>
      <c r="F29" s="68"/>
      <c r="G29" s="6">
        <v>0</v>
      </c>
      <c r="H29" s="67">
        <v>0</v>
      </c>
      <c r="I29" s="68"/>
      <c r="J29" s="67">
        <v>0</v>
      </c>
      <c r="K29" s="68"/>
      <c r="L29" s="6">
        <v>0</v>
      </c>
      <c r="M29" s="79"/>
    </row>
    <row r="30" spans="1:14" ht="21" customHeight="1">
      <c r="A30" s="60"/>
      <c r="B30" s="60"/>
      <c r="C30" s="1" t="s">
        <v>22</v>
      </c>
      <c r="D30" s="8">
        <v>0</v>
      </c>
      <c r="E30" s="67">
        <v>0</v>
      </c>
      <c r="F30" s="68"/>
      <c r="G30" s="6">
        <v>0</v>
      </c>
      <c r="H30" s="67">
        <v>0</v>
      </c>
      <c r="I30" s="68"/>
      <c r="J30" s="67">
        <v>0</v>
      </c>
      <c r="K30" s="68"/>
      <c r="L30" s="6">
        <v>0</v>
      </c>
      <c r="M30" s="80"/>
    </row>
    <row r="31" spans="1:14" ht="20.100000000000001" customHeight="1">
      <c r="A31" s="78" t="s">
        <v>36</v>
      </c>
      <c r="B31" s="58" t="s">
        <v>32</v>
      </c>
      <c r="C31" s="1" t="s">
        <v>15</v>
      </c>
      <c r="D31" s="13">
        <f>E31+G31+H31+J31+L31</f>
        <v>947.4</v>
      </c>
      <c r="E31" s="71">
        <f>E33+E34</f>
        <v>947.4</v>
      </c>
      <c r="F31" s="72"/>
      <c r="G31" s="8">
        <v>0</v>
      </c>
      <c r="H31" s="75">
        <v>0</v>
      </c>
      <c r="I31" s="76"/>
      <c r="J31" s="75">
        <v>0</v>
      </c>
      <c r="K31" s="76"/>
      <c r="L31" s="8">
        <v>0</v>
      </c>
      <c r="M31" s="115" t="s">
        <v>206</v>
      </c>
    </row>
    <row r="32" spans="1:14" ht="25.5" customHeight="1">
      <c r="A32" s="79"/>
      <c r="B32" s="59"/>
      <c r="C32" s="2" t="s">
        <v>18</v>
      </c>
      <c r="D32" s="8">
        <v>0</v>
      </c>
      <c r="E32" s="67">
        <v>0</v>
      </c>
      <c r="F32" s="68"/>
      <c r="G32" s="6">
        <v>0</v>
      </c>
      <c r="H32" s="67">
        <v>0</v>
      </c>
      <c r="I32" s="68"/>
      <c r="J32" s="67">
        <v>0</v>
      </c>
      <c r="K32" s="68"/>
      <c r="L32" s="6">
        <v>0</v>
      </c>
      <c r="M32" s="137"/>
    </row>
    <row r="33" spans="1:13" ht="14.1" customHeight="1">
      <c r="A33" s="79"/>
      <c r="B33" s="59"/>
      <c r="C33" s="1" t="s">
        <v>29</v>
      </c>
      <c r="D33" s="56">
        <f>E33</f>
        <v>647.4</v>
      </c>
      <c r="E33" s="69">
        <v>647.4</v>
      </c>
      <c r="F33" s="70"/>
      <c r="G33" s="6">
        <v>0</v>
      </c>
      <c r="H33" s="67">
        <v>0</v>
      </c>
      <c r="I33" s="68"/>
      <c r="J33" s="67">
        <v>0</v>
      </c>
      <c r="K33" s="68"/>
      <c r="L33" s="6">
        <v>0</v>
      </c>
      <c r="M33" s="137"/>
    </row>
    <row r="34" spans="1:13" ht="41.1" customHeight="1">
      <c r="A34" s="79"/>
      <c r="B34" s="59"/>
      <c r="C34" s="2" t="s">
        <v>21</v>
      </c>
      <c r="D34" s="13">
        <f>E34</f>
        <v>300</v>
      </c>
      <c r="E34" s="69">
        <v>300</v>
      </c>
      <c r="F34" s="70"/>
      <c r="G34" s="6">
        <v>0</v>
      </c>
      <c r="H34" s="67">
        <v>0</v>
      </c>
      <c r="I34" s="68"/>
      <c r="J34" s="67">
        <v>0</v>
      </c>
      <c r="K34" s="68"/>
      <c r="L34" s="6">
        <v>0</v>
      </c>
      <c r="M34" s="137"/>
    </row>
    <row r="35" spans="1:13" ht="75" customHeight="1">
      <c r="A35" s="80"/>
      <c r="B35" s="60"/>
      <c r="C35" s="1" t="s">
        <v>22</v>
      </c>
      <c r="D35" s="8">
        <v>0</v>
      </c>
      <c r="E35" s="67">
        <v>0</v>
      </c>
      <c r="F35" s="68"/>
      <c r="G35" s="6">
        <v>0</v>
      </c>
      <c r="H35" s="67">
        <v>0</v>
      </c>
      <c r="I35" s="68"/>
      <c r="J35" s="67">
        <v>0</v>
      </c>
      <c r="K35" s="68"/>
      <c r="L35" s="6">
        <v>0</v>
      </c>
      <c r="M35" s="167"/>
    </row>
    <row r="36" spans="1:13" ht="21" customHeight="1">
      <c r="A36" s="58" t="s">
        <v>37</v>
      </c>
      <c r="B36" s="58" t="s">
        <v>38</v>
      </c>
      <c r="C36" s="1" t="s">
        <v>15</v>
      </c>
      <c r="D36" s="8">
        <v>0</v>
      </c>
      <c r="E36" s="75">
        <v>0</v>
      </c>
      <c r="F36" s="76"/>
      <c r="G36" s="8">
        <v>0</v>
      </c>
      <c r="H36" s="75">
        <v>0</v>
      </c>
      <c r="I36" s="76"/>
      <c r="J36" s="75">
        <v>0</v>
      </c>
      <c r="K36" s="76"/>
      <c r="L36" s="8">
        <v>0</v>
      </c>
      <c r="M36" s="58" t="s">
        <v>39</v>
      </c>
    </row>
    <row r="37" spans="1:13" ht="25.5" customHeight="1">
      <c r="A37" s="59"/>
      <c r="B37" s="59"/>
      <c r="C37" s="2" t="s">
        <v>18</v>
      </c>
      <c r="D37" s="8">
        <v>0</v>
      </c>
      <c r="E37" s="67">
        <v>0</v>
      </c>
      <c r="F37" s="68"/>
      <c r="G37" s="6">
        <v>0</v>
      </c>
      <c r="H37" s="67">
        <v>0</v>
      </c>
      <c r="I37" s="68"/>
      <c r="J37" s="67">
        <v>0</v>
      </c>
      <c r="K37" s="68"/>
      <c r="L37" s="6">
        <v>0</v>
      </c>
      <c r="M37" s="59"/>
    </row>
    <row r="38" spans="1:13" ht="14.1" customHeight="1">
      <c r="A38" s="59"/>
      <c r="B38" s="59"/>
      <c r="C38" s="1" t="s">
        <v>29</v>
      </c>
      <c r="D38" s="8">
        <v>0</v>
      </c>
      <c r="E38" s="67">
        <v>0</v>
      </c>
      <c r="F38" s="68"/>
      <c r="G38" s="6">
        <v>0</v>
      </c>
      <c r="H38" s="67">
        <v>0</v>
      </c>
      <c r="I38" s="68"/>
      <c r="J38" s="67">
        <v>0</v>
      </c>
      <c r="K38" s="68"/>
      <c r="L38" s="6">
        <v>0</v>
      </c>
      <c r="M38" s="59"/>
    </row>
    <row r="39" spans="1:13" ht="42" customHeight="1">
      <c r="A39" s="59"/>
      <c r="B39" s="59"/>
      <c r="C39" s="2" t="s">
        <v>21</v>
      </c>
      <c r="D39" s="8">
        <v>0</v>
      </c>
      <c r="E39" s="67">
        <v>0</v>
      </c>
      <c r="F39" s="68"/>
      <c r="G39" s="6">
        <v>0</v>
      </c>
      <c r="H39" s="67">
        <v>0</v>
      </c>
      <c r="I39" s="68"/>
      <c r="J39" s="67">
        <v>0</v>
      </c>
      <c r="K39" s="68"/>
      <c r="L39" s="6">
        <v>0</v>
      </c>
      <c r="M39" s="59"/>
    </row>
    <row r="40" spans="1:13" ht="27" customHeight="1">
      <c r="A40" s="144"/>
      <c r="B40" s="144"/>
      <c r="C40" s="2" t="s">
        <v>30</v>
      </c>
      <c r="D40" s="8">
        <v>0</v>
      </c>
      <c r="E40" s="67">
        <v>0</v>
      </c>
      <c r="F40" s="68"/>
      <c r="G40" s="6">
        <v>0</v>
      </c>
      <c r="H40" s="67">
        <v>0</v>
      </c>
      <c r="I40" s="68"/>
      <c r="J40" s="67">
        <v>0</v>
      </c>
      <c r="K40" s="68"/>
      <c r="L40" s="6">
        <v>0</v>
      </c>
      <c r="M40" s="60"/>
    </row>
    <row r="41" spans="1:13" ht="27.75" customHeight="1">
      <c r="A41" s="35" t="s">
        <v>40</v>
      </c>
      <c r="B41" s="28" t="s">
        <v>41</v>
      </c>
      <c r="C41" s="23" t="s">
        <v>15</v>
      </c>
      <c r="D41" s="8">
        <v>0</v>
      </c>
      <c r="E41" s="75">
        <v>0</v>
      </c>
      <c r="F41" s="76"/>
      <c r="G41" s="8">
        <v>0</v>
      </c>
      <c r="H41" s="75">
        <v>0</v>
      </c>
      <c r="I41" s="76"/>
      <c r="J41" s="75">
        <v>0</v>
      </c>
      <c r="K41" s="76"/>
      <c r="L41" s="8">
        <v>0</v>
      </c>
      <c r="M41" s="1" t="s">
        <v>42</v>
      </c>
    </row>
    <row r="42" spans="1:13" ht="25.5" customHeight="1">
      <c r="A42" s="127" t="s">
        <v>43</v>
      </c>
      <c r="B42" s="121" t="s">
        <v>44</v>
      </c>
      <c r="C42" s="22" t="s">
        <v>18</v>
      </c>
      <c r="D42" s="8">
        <v>0</v>
      </c>
      <c r="E42" s="67">
        <v>0</v>
      </c>
      <c r="F42" s="68"/>
      <c r="G42" s="6">
        <v>0</v>
      </c>
      <c r="H42" s="67">
        <v>0</v>
      </c>
      <c r="I42" s="68"/>
      <c r="J42" s="67">
        <v>0</v>
      </c>
      <c r="K42" s="68"/>
      <c r="L42" s="6">
        <v>0</v>
      </c>
      <c r="M42" s="78" t="s">
        <v>45</v>
      </c>
    </row>
    <row r="43" spans="1:13" ht="21" customHeight="1">
      <c r="A43" s="127"/>
      <c r="B43" s="121"/>
      <c r="C43" s="23" t="s">
        <v>29</v>
      </c>
      <c r="D43" s="8">
        <v>0</v>
      </c>
      <c r="E43" s="67">
        <v>0</v>
      </c>
      <c r="F43" s="68"/>
      <c r="G43" s="6">
        <v>0</v>
      </c>
      <c r="H43" s="67">
        <v>0</v>
      </c>
      <c r="I43" s="68"/>
      <c r="J43" s="67">
        <v>0</v>
      </c>
      <c r="K43" s="68"/>
      <c r="L43" s="6">
        <v>0</v>
      </c>
      <c r="M43" s="79"/>
    </row>
    <row r="44" spans="1:13" ht="42" customHeight="1">
      <c r="A44" s="127"/>
      <c r="B44" s="121"/>
      <c r="C44" s="22" t="s">
        <v>21</v>
      </c>
      <c r="D44" s="8">
        <v>0</v>
      </c>
      <c r="E44" s="67">
        <v>0</v>
      </c>
      <c r="F44" s="68"/>
      <c r="G44" s="6">
        <v>0</v>
      </c>
      <c r="H44" s="67">
        <v>0</v>
      </c>
      <c r="I44" s="68"/>
      <c r="J44" s="67">
        <v>0</v>
      </c>
      <c r="K44" s="68"/>
      <c r="L44" s="6">
        <v>0</v>
      </c>
      <c r="M44" s="79"/>
    </row>
    <row r="45" spans="1:13" ht="36.950000000000003" customHeight="1">
      <c r="A45" s="130"/>
      <c r="B45" s="131"/>
      <c r="C45" s="22" t="s">
        <v>30</v>
      </c>
      <c r="D45" s="8">
        <v>0</v>
      </c>
      <c r="E45" s="67">
        <v>0</v>
      </c>
      <c r="F45" s="68"/>
      <c r="G45" s="6">
        <v>0</v>
      </c>
      <c r="H45" s="67">
        <v>0</v>
      </c>
      <c r="I45" s="68"/>
      <c r="J45" s="67">
        <v>0</v>
      </c>
      <c r="K45" s="68"/>
      <c r="L45" s="6">
        <v>0</v>
      </c>
      <c r="M45" s="80"/>
    </row>
    <row r="46" spans="1:13" ht="20.100000000000001" customHeight="1">
      <c r="A46" s="74" t="s">
        <v>46</v>
      </c>
      <c r="B46" s="74" t="s">
        <v>47</v>
      </c>
      <c r="C46" s="1" t="s">
        <v>15</v>
      </c>
      <c r="D46" s="13">
        <f>E46+G46+H46+J46+L46</f>
        <v>25945.600000000002</v>
      </c>
      <c r="E46" s="71">
        <f>E48</f>
        <v>4351.3</v>
      </c>
      <c r="F46" s="72"/>
      <c r="G46" s="13">
        <v>5137.6000000000004</v>
      </c>
      <c r="H46" s="71">
        <v>5343.1</v>
      </c>
      <c r="I46" s="72"/>
      <c r="J46" s="71">
        <v>5556.8</v>
      </c>
      <c r="K46" s="72"/>
      <c r="L46" s="13">
        <v>5556.8</v>
      </c>
      <c r="M46" s="58" t="s">
        <v>48</v>
      </c>
    </row>
    <row r="47" spans="1:13" ht="25.5" customHeight="1">
      <c r="A47" s="59"/>
      <c r="B47" s="59"/>
      <c r="C47" s="2" t="s">
        <v>18</v>
      </c>
      <c r="D47" s="8">
        <v>0</v>
      </c>
      <c r="E47" s="67">
        <v>0</v>
      </c>
      <c r="F47" s="68"/>
      <c r="G47" s="6">
        <v>0</v>
      </c>
      <c r="H47" s="67">
        <v>0</v>
      </c>
      <c r="I47" s="68"/>
      <c r="J47" s="67">
        <v>0</v>
      </c>
      <c r="K47" s="68"/>
      <c r="L47" s="6">
        <v>0</v>
      </c>
      <c r="M47" s="59"/>
    </row>
    <row r="48" spans="1:13" ht="21" customHeight="1">
      <c r="A48" s="59"/>
      <c r="B48" s="59"/>
      <c r="C48" s="1" t="s">
        <v>29</v>
      </c>
      <c r="D48" s="13">
        <f>E48+G48+H48+J48+L48</f>
        <v>25945.600000000002</v>
      </c>
      <c r="E48" s="69">
        <v>4351.3</v>
      </c>
      <c r="F48" s="70"/>
      <c r="G48" s="14">
        <v>5137.6000000000004</v>
      </c>
      <c r="H48" s="69">
        <v>5343.1</v>
      </c>
      <c r="I48" s="70"/>
      <c r="J48" s="69">
        <v>5556.8</v>
      </c>
      <c r="K48" s="70"/>
      <c r="L48" s="14">
        <v>5556.8</v>
      </c>
      <c r="M48" s="59"/>
    </row>
    <row r="49" spans="1:13" ht="42" customHeight="1">
      <c r="A49" s="59"/>
      <c r="B49" s="59"/>
      <c r="C49" s="2" t="s">
        <v>21</v>
      </c>
      <c r="D49" s="8">
        <v>0</v>
      </c>
      <c r="E49" s="67">
        <v>0</v>
      </c>
      <c r="F49" s="68"/>
      <c r="G49" s="6">
        <v>0</v>
      </c>
      <c r="H49" s="67">
        <v>0</v>
      </c>
      <c r="I49" s="68"/>
      <c r="J49" s="67">
        <v>0</v>
      </c>
      <c r="K49" s="68"/>
      <c r="L49" s="6">
        <v>0</v>
      </c>
      <c r="M49" s="59"/>
    </row>
    <row r="50" spans="1:13" ht="45.95" customHeight="1">
      <c r="A50" s="60"/>
      <c r="B50" s="60"/>
      <c r="C50" s="1" t="s">
        <v>22</v>
      </c>
      <c r="D50" s="8">
        <v>0</v>
      </c>
      <c r="E50" s="67">
        <v>0</v>
      </c>
      <c r="F50" s="68"/>
      <c r="G50" s="6">
        <v>0</v>
      </c>
      <c r="H50" s="67">
        <v>0</v>
      </c>
      <c r="I50" s="68"/>
      <c r="J50" s="67">
        <v>0</v>
      </c>
      <c r="K50" s="68"/>
      <c r="L50" s="6">
        <v>0</v>
      </c>
      <c r="M50" s="60"/>
    </row>
    <row r="51" spans="1:13" ht="27.95" customHeight="1">
      <c r="A51" s="58" t="s">
        <v>49</v>
      </c>
      <c r="B51" s="58" t="s">
        <v>47</v>
      </c>
      <c r="C51" s="1" t="s">
        <v>15</v>
      </c>
      <c r="D51" s="8">
        <v>0</v>
      </c>
      <c r="E51" s="75">
        <v>0</v>
      </c>
      <c r="F51" s="76"/>
      <c r="G51" s="8">
        <v>0</v>
      </c>
      <c r="H51" s="75">
        <v>0</v>
      </c>
      <c r="I51" s="76"/>
      <c r="J51" s="75">
        <v>0</v>
      </c>
      <c r="K51" s="76"/>
      <c r="L51" s="8">
        <v>0</v>
      </c>
      <c r="M51" s="58" t="s">
        <v>50</v>
      </c>
    </row>
    <row r="52" spans="1:13" ht="25.5" customHeight="1">
      <c r="A52" s="59"/>
      <c r="B52" s="59"/>
      <c r="C52" s="2" t="s">
        <v>18</v>
      </c>
      <c r="D52" s="8">
        <v>0</v>
      </c>
      <c r="E52" s="67">
        <v>0</v>
      </c>
      <c r="F52" s="68"/>
      <c r="G52" s="6">
        <v>0</v>
      </c>
      <c r="H52" s="67">
        <v>0</v>
      </c>
      <c r="I52" s="68"/>
      <c r="J52" s="67">
        <v>0</v>
      </c>
      <c r="K52" s="68"/>
      <c r="L52" s="6">
        <v>0</v>
      </c>
      <c r="M52" s="59"/>
    </row>
    <row r="53" spans="1:13" ht="20.100000000000001" customHeight="1">
      <c r="A53" s="59"/>
      <c r="B53" s="59"/>
      <c r="C53" s="1" t="s">
        <v>29</v>
      </c>
      <c r="D53" s="8">
        <v>0</v>
      </c>
      <c r="E53" s="67">
        <v>0</v>
      </c>
      <c r="F53" s="68"/>
      <c r="G53" s="6">
        <v>0</v>
      </c>
      <c r="H53" s="67">
        <v>0</v>
      </c>
      <c r="I53" s="68"/>
      <c r="J53" s="67">
        <v>0</v>
      </c>
      <c r="K53" s="68"/>
      <c r="L53" s="6">
        <v>0</v>
      </c>
      <c r="M53" s="59"/>
    </row>
    <row r="54" spans="1:13" ht="41.1" customHeight="1">
      <c r="A54" s="59"/>
      <c r="B54" s="59"/>
      <c r="C54" s="2" t="s">
        <v>21</v>
      </c>
      <c r="D54" s="8">
        <v>0</v>
      </c>
      <c r="E54" s="67">
        <v>0</v>
      </c>
      <c r="F54" s="68"/>
      <c r="G54" s="6">
        <v>0</v>
      </c>
      <c r="H54" s="67">
        <v>0</v>
      </c>
      <c r="I54" s="68"/>
      <c r="J54" s="67">
        <v>0</v>
      </c>
      <c r="K54" s="68"/>
      <c r="L54" s="6">
        <v>0</v>
      </c>
      <c r="M54" s="59"/>
    </row>
    <row r="55" spans="1:13" ht="36.950000000000003" customHeight="1">
      <c r="A55" s="144"/>
      <c r="B55" s="144"/>
      <c r="C55" s="1" t="s">
        <v>22</v>
      </c>
      <c r="D55" s="8">
        <v>0</v>
      </c>
      <c r="E55" s="67">
        <v>0</v>
      </c>
      <c r="F55" s="68"/>
      <c r="G55" s="6">
        <v>0</v>
      </c>
      <c r="H55" s="67">
        <v>0</v>
      </c>
      <c r="I55" s="68"/>
      <c r="J55" s="67">
        <v>0</v>
      </c>
      <c r="K55" s="68"/>
      <c r="L55" s="6">
        <v>0</v>
      </c>
      <c r="M55" s="60"/>
    </row>
    <row r="56" spans="1:13" ht="23.1" customHeight="1">
      <c r="A56" s="126" t="s">
        <v>51</v>
      </c>
      <c r="B56" s="120" t="s">
        <v>52</v>
      </c>
      <c r="C56" s="23" t="s">
        <v>15</v>
      </c>
      <c r="D56" s="8">
        <v>0</v>
      </c>
      <c r="E56" s="75">
        <v>0</v>
      </c>
      <c r="F56" s="76"/>
      <c r="G56" s="8">
        <v>0</v>
      </c>
      <c r="H56" s="75">
        <v>0</v>
      </c>
      <c r="I56" s="76"/>
      <c r="J56" s="75">
        <v>0</v>
      </c>
      <c r="K56" s="76"/>
      <c r="L56" s="8">
        <v>0</v>
      </c>
      <c r="M56" s="78" t="s">
        <v>53</v>
      </c>
    </row>
    <row r="57" spans="1:13" ht="25.5" customHeight="1">
      <c r="A57" s="127"/>
      <c r="B57" s="121"/>
      <c r="C57" s="22" t="s">
        <v>18</v>
      </c>
      <c r="D57" s="8">
        <v>0</v>
      </c>
      <c r="E57" s="67">
        <v>0</v>
      </c>
      <c r="F57" s="68"/>
      <c r="G57" s="6">
        <v>0</v>
      </c>
      <c r="H57" s="67">
        <v>0</v>
      </c>
      <c r="I57" s="68"/>
      <c r="J57" s="67">
        <v>0</v>
      </c>
      <c r="K57" s="68"/>
      <c r="L57" s="6">
        <v>0</v>
      </c>
      <c r="M57" s="79"/>
    </row>
    <row r="58" spans="1:13" ht="15" customHeight="1">
      <c r="A58" s="127"/>
      <c r="B58" s="121"/>
      <c r="C58" s="23" t="s">
        <v>29</v>
      </c>
      <c r="D58" s="8">
        <v>0</v>
      </c>
      <c r="E58" s="67">
        <v>0</v>
      </c>
      <c r="F58" s="68"/>
      <c r="G58" s="6">
        <v>0</v>
      </c>
      <c r="H58" s="67">
        <v>0</v>
      </c>
      <c r="I58" s="68"/>
      <c r="J58" s="67">
        <v>0</v>
      </c>
      <c r="K58" s="68"/>
      <c r="L58" s="6">
        <v>0</v>
      </c>
      <c r="M58" s="79"/>
    </row>
    <row r="59" spans="1:13" ht="42.6" customHeight="1">
      <c r="A59" s="127"/>
      <c r="B59" s="121"/>
      <c r="C59" s="22" t="s">
        <v>21</v>
      </c>
      <c r="D59" s="8">
        <v>0</v>
      </c>
      <c r="E59" s="67">
        <v>0</v>
      </c>
      <c r="F59" s="68"/>
      <c r="G59" s="6">
        <v>0</v>
      </c>
      <c r="H59" s="67">
        <v>0</v>
      </c>
      <c r="I59" s="68"/>
      <c r="J59" s="67">
        <v>0</v>
      </c>
      <c r="K59" s="68"/>
      <c r="L59" s="6">
        <v>0</v>
      </c>
      <c r="M59" s="80"/>
    </row>
    <row r="60" spans="1:13" ht="18.75" customHeight="1">
      <c r="A60" s="37"/>
      <c r="B60" s="36"/>
      <c r="C60" s="23" t="s">
        <v>22</v>
      </c>
      <c r="D60" s="8">
        <v>0</v>
      </c>
      <c r="E60" s="67">
        <v>0</v>
      </c>
      <c r="F60" s="68"/>
      <c r="G60" s="6">
        <v>0</v>
      </c>
      <c r="H60" s="67">
        <v>0</v>
      </c>
      <c r="I60" s="68"/>
      <c r="J60" s="67">
        <v>0</v>
      </c>
      <c r="K60" s="68"/>
      <c r="L60" s="6">
        <v>0</v>
      </c>
      <c r="M60" s="15"/>
    </row>
    <row r="61" spans="1:13" ht="20.100000000000001" customHeight="1">
      <c r="A61" s="74" t="s">
        <v>54</v>
      </c>
      <c r="B61" s="74" t="s">
        <v>47</v>
      </c>
      <c r="C61" s="1" t="s">
        <v>15</v>
      </c>
      <c r="D61" s="8">
        <v>0</v>
      </c>
      <c r="E61" s="75">
        <v>0</v>
      </c>
      <c r="F61" s="76"/>
      <c r="G61" s="8">
        <v>0</v>
      </c>
      <c r="H61" s="75">
        <v>0</v>
      </c>
      <c r="I61" s="76"/>
      <c r="J61" s="75">
        <v>0</v>
      </c>
      <c r="K61" s="76"/>
      <c r="L61" s="8">
        <v>0</v>
      </c>
      <c r="M61" s="58" t="s">
        <v>55</v>
      </c>
    </row>
    <row r="62" spans="1:13" ht="21.95" customHeight="1">
      <c r="A62" s="59"/>
      <c r="B62" s="59"/>
      <c r="C62" s="1" t="s">
        <v>28</v>
      </c>
      <c r="D62" s="8">
        <v>0</v>
      </c>
      <c r="E62" s="67">
        <v>0</v>
      </c>
      <c r="F62" s="68"/>
      <c r="G62" s="6">
        <v>0</v>
      </c>
      <c r="H62" s="67">
        <v>0</v>
      </c>
      <c r="I62" s="68"/>
      <c r="J62" s="67">
        <v>0</v>
      </c>
      <c r="K62" s="68"/>
      <c r="L62" s="6">
        <v>0</v>
      </c>
      <c r="M62" s="59"/>
    </row>
    <row r="63" spans="1:13" ht="12.95" customHeight="1">
      <c r="A63" s="59"/>
      <c r="B63" s="59"/>
      <c r="C63" s="1" t="s">
        <v>29</v>
      </c>
      <c r="D63" s="8">
        <v>0</v>
      </c>
      <c r="E63" s="67">
        <v>0</v>
      </c>
      <c r="F63" s="68"/>
      <c r="G63" s="6">
        <v>0</v>
      </c>
      <c r="H63" s="67">
        <v>0</v>
      </c>
      <c r="I63" s="68"/>
      <c r="J63" s="67">
        <v>0</v>
      </c>
      <c r="K63" s="68"/>
      <c r="L63" s="6">
        <v>0</v>
      </c>
      <c r="M63" s="59"/>
    </row>
    <row r="64" spans="1:13" ht="42" customHeight="1">
      <c r="A64" s="59"/>
      <c r="B64" s="59"/>
      <c r="C64" s="2" t="s">
        <v>21</v>
      </c>
      <c r="D64" s="8">
        <v>0</v>
      </c>
      <c r="E64" s="67">
        <v>0</v>
      </c>
      <c r="F64" s="68"/>
      <c r="G64" s="6">
        <v>0</v>
      </c>
      <c r="H64" s="67">
        <v>0</v>
      </c>
      <c r="I64" s="68"/>
      <c r="J64" s="67">
        <v>0</v>
      </c>
      <c r="K64" s="68"/>
      <c r="L64" s="6">
        <v>0</v>
      </c>
      <c r="M64" s="59"/>
    </row>
    <row r="65" spans="1:13" ht="27.95" customHeight="1">
      <c r="A65" s="60"/>
      <c r="B65" s="60"/>
      <c r="C65" s="1" t="s">
        <v>22</v>
      </c>
      <c r="D65" s="8">
        <v>0</v>
      </c>
      <c r="E65" s="67">
        <v>0</v>
      </c>
      <c r="F65" s="68"/>
      <c r="G65" s="6">
        <v>0</v>
      </c>
      <c r="H65" s="67">
        <v>0</v>
      </c>
      <c r="I65" s="68"/>
      <c r="J65" s="67">
        <v>0</v>
      </c>
      <c r="K65" s="68"/>
      <c r="L65" s="6">
        <v>0</v>
      </c>
      <c r="M65" s="60"/>
    </row>
    <row r="66" spans="1:13" ht="18" customHeight="1">
      <c r="A66" s="78" t="s">
        <v>56</v>
      </c>
      <c r="B66" s="58" t="s">
        <v>52</v>
      </c>
      <c r="C66" s="1" t="s">
        <v>15</v>
      </c>
      <c r="D66" s="8">
        <f>E66</f>
        <v>200</v>
      </c>
      <c r="E66" s="75">
        <f>E69</f>
        <v>200</v>
      </c>
      <c r="F66" s="76"/>
      <c r="G66" s="8">
        <v>0</v>
      </c>
      <c r="H66" s="75">
        <v>0</v>
      </c>
      <c r="I66" s="76"/>
      <c r="J66" s="75">
        <v>0</v>
      </c>
      <c r="K66" s="76"/>
      <c r="L66" s="8">
        <v>0</v>
      </c>
      <c r="M66" s="78" t="s">
        <v>57</v>
      </c>
    </row>
    <row r="67" spans="1:13" ht="27.95" customHeight="1">
      <c r="A67" s="79"/>
      <c r="B67" s="59"/>
      <c r="C67" s="1" t="s">
        <v>28</v>
      </c>
      <c r="D67" s="8">
        <v>0</v>
      </c>
      <c r="E67" s="67">
        <v>0</v>
      </c>
      <c r="F67" s="68"/>
      <c r="G67" s="6">
        <v>0</v>
      </c>
      <c r="H67" s="67">
        <v>0</v>
      </c>
      <c r="I67" s="68"/>
      <c r="J67" s="67">
        <v>0</v>
      </c>
      <c r="K67" s="68"/>
      <c r="L67" s="6">
        <v>0</v>
      </c>
      <c r="M67" s="79"/>
    </row>
    <row r="68" spans="1:13" ht="14.1" customHeight="1">
      <c r="A68" s="79"/>
      <c r="B68" s="59"/>
      <c r="C68" s="1" t="s">
        <v>29</v>
      </c>
      <c r="D68" s="8">
        <v>0</v>
      </c>
      <c r="E68" s="67">
        <v>0</v>
      </c>
      <c r="F68" s="68"/>
      <c r="G68" s="6">
        <v>0</v>
      </c>
      <c r="H68" s="67">
        <v>0</v>
      </c>
      <c r="I68" s="68"/>
      <c r="J68" s="67">
        <v>0</v>
      </c>
      <c r="K68" s="68"/>
      <c r="L68" s="6">
        <v>0</v>
      </c>
      <c r="M68" s="79"/>
    </row>
    <row r="69" spans="1:13" ht="42" customHeight="1">
      <c r="A69" s="79"/>
      <c r="B69" s="59"/>
      <c r="C69" s="2" t="s">
        <v>21</v>
      </c>
      <c r="D69" s="8">
        <f>E69</f>
        <v>200</v>
      </c>
      <c r="E69" s="67">
        <v>200</v>
      </c>
      <c r="F69" s="68"/>
      <c r="G69" s="6">
        <v>0</v>
      </c>
      <c r="H69" s="67">
        <v>0</v>
      </c>
      <c r="I69" s="68"/>
      <c r="J69" s="67">
        <v>0</v>
      </c>
      <c r="K69" s="68"/>
      <c r="L69" s="6">
        <v>0</v>
      </c>
      <c r="M69" s="79"/>
    </row>
    <row r="70" spans="1:13" ht="27.95" customHeight="1">
      <c r="A70" s="80"/>
      <c r="B70" s="60"/>
      <c r="C70" s="1" t="s">
        <v>22</v>
      </c>
      <c r="D70" s="8">
        <v>0</v>
      </c>
      <c r="E70" s="67">
        <v>0</v>
      </c>
      <c r="F70" s="68"/>
      <c r="G70" s="6">
        <v>0</v>
      </c>
      <c r="H70" s="67">
        <v>0</v>
      </c>
      <c r="I70" s="68"/>
      <c r="J70" s="67">
        <v>0</v>
      </c>
      <c r="K70" s="68"/>
      <c r="L70" s="6">
        <v>0</v>
      </c>
      <c r="M70" s="80"/>
    </row>
    <row r="71" spans="1:13" ht="24" customHeight="1">
      <c r="A71" s="58" t="s">
        <v>58</v>
      </c>
      <c r="B71" s="58" t="s">
        <v>38</v>
      </c>
      <c r="C71" s="1" t="s">
        <v>15</v>
      </c>
      <c r="D71" s="13">
        <f>E71+G71+H71+J71+L71</f>
        <v>1881.3000000000002</v>
      </c>
      <c r="E71" s="71">
        <f>E74</f>
        <v>518.1</v>
      </c>
      <c r="F71" s="72"/>
      <c r="G71" s="13">
        <v>321</v>
      </c>
      <c r="H71" s="71">
        <v>333.9</v>
      </c>
      <c r="I71" s="72"/>
      <c r="J71" s="71">
        <v>347.2</v>
      </c>
      <c r="K71" s="72"/>
      <c r="L71" s="13">
        <v>361.1</v>
      </c>
      <c r="M71" s="58" t="s">
        <v>59</v>
      </c>
    </row>
    <row r="72" spans="1:13" ht="25.5" customHeight="1">
      <c r="A72" s="59"/>
      <c r="B72" s="59"/>
      <c r="C72" s="2" t="s">
        <v>18</v>
      </c>
      <c r="D72" s="8">
        <v>0</v>
      </c>
      <c r="E72" s="67">
        <v>0</v>
      </c>
      <c r="F72" s="68"/>
      <c r="G72" s="6">
        <v>0</v>
      </c>
      <c r="H72" s="67">
        <v>0</v>
      </c>
      <c r="I72" s="68"/>
      <c r="J72" s="67">
        <v>0</v>
      </c>
      <c r="K72" s="68"/>
      <c r="L72" s="6">
        <v>0</v>
      </c>
      <c r="M72" s="59"/>
    </row>
    <row r="73" spans="1:13" ht="15" customHeight="1">
      <c r="A73" s="59"/>
      <c r="B73" s="59"/>
      <c r="C73" s="1" t="s">
        <v>29</v>
      </c>
      <c r="D73" s="8">
        <v>0</v>
      </c>
      <c r="E73" s="67">
        <v>0</v>
      </c>
      <c r="F73" s="68"/>
      <c r="G73" s="6">
        <v>0</v>
      </c>
      <c r="H73" s="67">
        <v>0</v>
      </c>
      <c r="I73" s="68"/>
      <c r="J73" s="67">
        <v>0</v>
      </c>
      <c r="K73" s="68"/>
      <c r="L73" s="6">
        <v>0</v>
      </c>
      <c r="M73" s="59"/>
    </row>
    <row r="74" spans="1:13" ht="51.95" customHeight="1">
      <c r="A74" s="60"/>
      <c r="B74" s="60"/>
      <c r="C74" s="2" t="s">
        <v>21</v>
      </c>
      <c r="D74" s="13">
        <f>E74+G74+H74+J74+L74</f>
        <v>1881.3000000000002</v>
      </c>
      <c r="E74" s="69">
        <v>518.1</v>
      </c>
      <c r="F74" s="70"/>
      <c r="G74" s="14">
        <v>321</v>
      </c>
      <c r="H74" s="69">
        <v>333.9</v>
      </c>
      <c r="I74" s="70"/>
      <c r="J74" s="69">
        <v>347.2</v>
      </c>
      <c r="K74" s="70"/>
      <c r="L74" s="14">
        <v>361.1</v>
      </c>
      <c r="M74" s="60"/>
    </row>
    <row r="75" spans="1:13" ht="21" customHeight="1">
      <c r="A75" s="78" t="s">
        <v>60</v>
      </c>
      <c r="B75" s="58" t="s">
        <v>17</v>
      </c>
      <c r="C75" s="1" t="s">
        <v>15</v>
      </c>
      <c r="D75" s="13">
        <f>E75</f>
        <v>406.4</v>
      </c>
      <c r="E75" s="71">
        <f>E78</f>
        <v>406.4</v>
      </c>
      <c r="F75" s="72"/>
      <c r="G75" s="8">
        <v>0</v>
      </c>
      <c r="H75" s="75">
        <v>0</v>
      </c>
      <c r="I75" s="76"/>
      <c r="J75" s="75">
        <v>0</v>
      </c>
      <c r="K75" s="76"/>
      <c r="L75" s="8">
        <v>0</v>
      </c>
      <c r="M75" s="78" t="s">
        <v>61</v>
      </c>
    </row>
    <row r="76" spans="1:13" ht="27.95" customHeight="1">
      <c r="A76" s="79"/>
      <c r="B76" s="59"/>
      <c r="C76" s="1" t="s">
        <v>28</v>
      </c>
      <c r="D76" s="13">
        <v>0</v>
      </c>
      <c r="E76" s="67">
        <v>0</v>
      </c>
      <c r="F76" s="68"/>
      <c r="G76" s="6">
        <v>0</v>
      </c>
      <c r="H76" s="67">
        <v>0</v>
      </c>
      <c r="I76" s="68"/>
      <c r="J76" s="67">
        <v>0</v>
      </c>
      <c r="K76" s="68"/>
      <c r="L76" s="6">
        <v>0</v>
      </c>
      <c r="M76" s="79"/>
    </row>
    <row r="77" spans="1:13" ht="18" customHeight="1">
      <c r="A77" s="79"/>
      <c r="B77" s="59"/>
      <c r="C77" s="1" t="s">
        <v>29</v>
      </c>
      <c r="D77" s="13">
        <v>0</v>
      </c>
      <c r="E77" s="67">
        <v>0</v>
      </c>
      <c r="F77" s="68"/>
      <c r="G77" s="6">
        <v>0</v>
      </c>
      <c r="H77" s="67">
        <v>0</v>
      </c>
      <c r="I77" s="68"/>
      <c r="J77" s="67">
        <v>0</v>
      </c>
      <c r="K77" s="68"/>
      <c r="L77" s="6">
        <v>0</v>
      </c>
      <c r="M77" s="79"/>
    </row>
    <row r="78" spans="1:13" ht="42" customHeight="1">
      <c r="A78" s="79"/>
      <c r="B78" s="59"/>
      <c r="C78" s="2" t="s">
        <v>21</v>
      </c>
      <c r="D78" s="13">
        <f>E78</f>
        <v>406.4</v>
      </c>
      <c r="E78" s="69">
        <f>379.5+26.9</f>
        <v>406.4</v>
      </c>
      <c r="F78" s="70"/>
      <c r="G78" s="6">
        <v>0</v>
      </c>
      <c r="H78" s="67">
        <v>0</v>
      </c>
      <c r="I78" s="68"/>
      <c r="J78" s="67">
        <v>0</v>
      </c>
      <c r="K78" s="68"/>
      <c r="L78" s="6">
        <v>0</v>
      </c>
      <c r="M78" s="79"/>
    </row>
    <row r="79" spans="1:13" ht="28.35" customHeight="1">
      <c r="A79" s="80"/>
      <c r="B79" s="60"/>
      <c r="C79" s="1" t="s">
        <v>22</v>
      </c>
      <c r="D79" s="13">
        <v>0</v>
      </c>
      <c r="E79" s="67">
        <v>0</v>
      </c>
      <c r="F79" s="68"/>
      <c r="G79" s="6">
        <v>0</v>
      </c>
      <c r="H79" s="67">
        <v>0</v>
      </c>
      <c r="I79" s="68"/>
      <c r="J79" s="67">
        <v>0</v>
      </c>
      <c r="K79" s="68"/>
      <c r="L79" s="6">
        <v>0</v>
      </c>
      <c r="M79" s="80"/>
    </row>
    <row r="80" spans="1:13" ht="18" customHeight="1">
      <c r="A80" s="11" t="s">
        <v>62</v>
      </c>
      <c r="B80" s="4"/>
      <c r="C80" s="24"/>
      <c r="D80" s="13">
        <f>E80+G80+H80+J80+L80</f>
        <v>29380.7</v>
      </c>
      <c r="E80" s="71">
        <f>E16+E21+E26+E31+E36+E41+E46+E51+E56+E61+E66+E71+E75</f>
        <v>6423.2</v>
      </c>
      <c r="F80" s="72"/>
      <c r="G80" s="13">
        <f>G46+G71</f>
        <v>5458.6</v>
      </c>
      <c r="H80" s="75">
        <f>H46+H71</f>
        <v>5677</v>
      </c>
      <c r="I80" s="76"/>
      <c r="J80" s="75">
        <f>J46+J71</f>
        <v>5904</v>
      </c>
      <c r="K80" s="76"/>
      <c r="L80" s="13">
        <f>L46+L71</f>
        <v>5917.9000000000005</v>
      </c>
      <c r="M80" s="4"/>
    </row>
    <row r="81" spans="1:13" ht="25.5" customHeight="1">
      <c r="A81" s="162" t="s">
        <v>63</v>
      </c>
      <c r="B81" s="163"/>
      <c r="C81" s="163"/>
      <c r="D81" s="163"/>
      <c r="E81" s="163"/>
      <c r="F81" s="163"/>
      <c r="G81" s="163"/>
      <c r="H81" s="163"/>
      <c r="I81" s="163"/>
      <c r="J81" s="163"/>
      <c r="K81" s="163"/>
      <c r="L81" s="163"/>
      <c r="M81" s="164"/>
    </row>
    <row r="82" spans="1:13" ht="18" customHeight="1">
      <c r="A82" s="78" t="s">
        <v>64</v>
      </c>
      <c r="B82" s="58" t="s">
        <v>52</v>
      </c>
      <c r="C82" s="1" t="s">
        <v>15</v>
      </c>
      <c r="D82" s="13">
        <f>E82</f>
        <v>471.70000000000005</v>
      </c>
      <c r="E82" s="71">
        <f>E85+E84</f>
        <v>471.70000000000005</v>
      </c>
      <c r="F82" s="72"/>
      <c r="G82" s="8">
        <v>0</v>
      </c>
      <c r="H82" s="75">
        <v>0</v>
      </c>
      <c r="I82" s="76"/>
      <c r="J82" s="75">
        <v>0</v>
      </c>
      <c r="K82" s="76"/>
      <c r="L82" s="8">
        <v>0</v>
      </c>
      <c r="M82" s="78" t="s">
        <v>208</v>
      </c>
    </row>
    <row r="83" spans="1:13" ht="21.95" customHeight="1">
      <c r="A83" s="79"/>
      <c r="B83" s="59"/>
      <c r="C83" s="1" t="s">
        <v>28</v>
      </c>
      <c r="D83" s="8">
        <v>0</v>
      </c>
      <c r="E83" s="67">
        <v>0</v>
      </c>
      <c r="F83" s="68"/>
      <c r="G83" s="6">
        <v>0</v>
      </c>
      <c r="H83" s="67">
        <v>0</v>
      </c>
      <c r="I83" s="68"/>
      <c r="J83" s="67">
        <v>0</v>
      </c>
      <c r="K83" s="68"/>
      <c r="L83" s="6">
        <v>0</v>
      </c>
      <c r="M83" s="79"/>
    </row>
    <row r="84" spans="1:13" ht="21" customHeight="1">
      <c r="A84" s="79"/>
      <c r="B84" s="59"/>
      <c r="C84" s="1" t="s">
        <v>29</v>
      </c>
      <c r="D84" s="13">
        <f>E84</f>
        <v>274.10000000000002</v>
      </c>
      <c r="E84" s="165">
        <v>274.10000000000002</v>
      </c>
      <c r="F84" s="166"/>
      <c r="G84" s="6">
        <v>0</v>
      </c>
      <c r="H84" s="67">
        <v>0</v>
      </c>
      <c r="I84" s="68"/>
      <c r="J84" s="67">
        <v>0</v>
      </c>
      <c r="K84" s="68"/>
      <c r="L84" s="6">
        <v>0</v>
      </c>
      <c r="M84" s="79"/>
    </row>
    <row r="85" spans="1:13" ht="42" customHeight="1">
      <c r="A85" s="79"/>
      <c r="B85" s="59"/>
      <c r="C85" s="2" t="s">
        <v>21</v>
      </c>
      <c r="D85" s="13">
        <f>E85</f>
        <v>197.6</v>
      </c>
      <c r="E85" s="69">
        <v>197.6</v>
      </c>
      <c r="F85" s="70"/>
      <c r="G85" s="6">
        <v>0</v>
      </c>
      <c r="H85" s="67">
        <v>0</v>
      </c>
      <c r="I85" s="68"/>
      <c r="J85" s="67">
        <v>0</v>
      </c>
      <c r="K85" s="68"/>
      <c r="L85" s="6">
        <v>0</v>
      </c>
      <c r="M85" s="79"/>
    </row>
    <row r="86" spans="1:13" ht="37.5" customHeight="1">
      <c r="A86" s="80"/>
      <c r="B86" s="60"/>
      <c r="C86" s="1" t="s">
        <v>22</v>
      </c>
      <c r="D86" s="8">
        <v>0</v>
      </c>
      <c r="E86" s="67">
        <v>0</v>
      </c>
      <c r="F86" s="68"/>
      <c r="G86" s="6">
        <v>0</v>
      </c>
      <c r="H86" s="67">
        <v>0</v>
      </c>
      <c r="I86" s="68"/>
      <c r="J86" s="67">
        <v>0</v>
      </c>
      <c r="K86" s="68"/>
      <c r="L86" s="6">
        <v>0</v>
      </c>
      <c r="M86" s="80"/>
    </row>
    <row r="87" spans="1:13" ht="42" customHeight="1">
      <c r="A87" s="58" t="s">
        <v>65</v>
      </c>
      <c r="B87" s="58" t="s">
        <v>52</v>
      </c>
      <c r="C87" s="1" t="s">
        <v>15</v>
      </c>
      <c r="D87" s="8">
        <v>0</v>
      </c>
      <c r="E87" s="75">
        <v>0</v>
      </c>
      <c r="F87" s="76"/>
      <c r="G87" s="8">
        <v>0</v>
      </c>
      <c r="H87" s="75">
        <v>0</v>
      </c>
      <c r="I87" s="76"/>
      <c r="J87" s="75">
        <v>0</v>
      </c>
      <c r="K87" s="76"/>
      <c r="L87" s="8">
        <v>0</v>
      </c>
      <c r="M87" s="58" t="s">
        <v>66</v>
      </c>
    </row>
    <row r="88" spans="1:13" ht="25.5" customHeight="1">
      <c r="A88" s="59"/>
      <c r="B88" s="59"/>
      <c r="C88" s="2" t="s">
        <v>18</v>
      </c>
      <c r="D88" s="8">
        <v>0</v>
      </c>
      <c r="E88" s="67">
        <v>0</v>
      </c>
      <c r="F88" s="68"/>
      <c r="G88" s="6">
        <v>0</v>
      </c>
      <c r="H88" s="67">
        <v>0</v>
      </c>
      <c r="I88" s="68"/>
      <c r="J88" s="67">
        <v>0</v>
      </c>
      <c r="K88" s="68"/>
      <c r="L88" s="6">
        <v>0</v>
      </c>
      <c r="M88" s="59"/>
    </row>
    <row r="89" spans="1:13" ht="14.1" customHeight="1">
      <c r="A89" s="59"/>
      <c r="B89" s="59"/>
      <c r="C89" s="1" t="s">
        <v>29</v>
      </c>
      <c r="D89" s="8">
        <v>0</v>
      </c>
      <c r="E89" s="67">
        <v>0</v>
      </c>
      <c r="F89" s="68"/>
      <c r="G89" s="6">
        <v>0</v>
      </c>
      <c r="H89" s="67">
        <v>0</v>
      </c>
      <c r="I89" s="68"/>
      <c r="J89" s="67">
        <v>0</v>
      </c>
      <c r="K89" s="68"/>
      <c r="L89" s="6">
        <v>0</v>
      </c>
      <c r="M89" s="59"/>
    </row>
    <row r="90" spans="1:13" ht="51" customHeight="1">
      <c r="A90" s="59"/>
      <c r="B90" s="59"/>
      <c r="C90" s="2" t="s">
        <v>67</v>
      </c>
      <c r="D90" s="8">
        <v>0</v>
      </c>
      <c r="E90" s="67">
        <v>0</v>
      </c>
      <c r="F90" s="68"/>
      <c r="G90" s="6">
        <v>0</v>
      </c>
      <c r="H90" s="67">
        <v>0</v>
      </c>
      <c r="I90" s="68"/>
      <c r="J90" s="67">
        <v>0</v>
      </c>
      <c r="K90" s="68"/>
      <c r="L90" s="6">
        <v>0</v>
      </c>
      <c r="M90" s="59"/>
    </row>
    <row r="91" spans="1:13" ht="19.5" customHeight="1">
      <c r="A91" s="60"/>
      <c r="B91" s="60"/>
      <c r="C91" s="1" t="s">
        <v>22</v>
      </c>
      <c r="D91" s="8">
        <v>0</v>
      </c>
      <c r="E91" s="67">
        <v>0</v>
      </c>
      <c r="F91" s="68"/>
      <c r="G91" s="6">
        <v>0</v>
      </c>
      <c r="H91" s="67">
        <v>0</v>
      </c>
      <c r="I91" s="68"/>
      <c r="J91" s="67">
        <v>0</v>
      </c>
      <c r="K91" s="68"/>
      <c r="L91" s="6">
        <v>0</v>
      </c>
      <c r="M91" s="60"/>
    </row>
    <row r="92" spans="1:13" ht="21" customHeight="1">
      <c r="A92" s="58" t="s">
        <v>68</v>
      </c>
      <c r="B92" s="58" t="s">
        <v>32</v>
      </c>
      <c r="C92" s="1" t="s">
        <v>15</v>
      </c>
      <c r="D92" s="8">
        <v>0</v>
      </c>
      <c r="E92" s="75">
        <v>0</v>
      </c>
      <c r="F92" s="76"/>
      <c r="G92" s="8">
        <v>0</v>
      </c>
      <c r="H92" s="75">
        <v>0</v>
      </c>
      <c r="I92" s="76"/>
      <c r="J92" s="75">
        <v>0</v>
      </c>
      <c r="K92" s="76"/>
      <c r="L92" s="8">
        <v>0</v>
      </c>
      <c r="M92" s="78" t="s">
        <v>69</v>
      </c>
    </row>
    <row r="93" spans="1:13" ht="21" customHeight="1">
      <c r="A93" s="59"/>
      <c r="B93" s="59"/>
      <c r="C93" s="1" t="s">
        <v>28</v>
      </c>
      <c r="D93" s="8">
        <v>0</v>
      </c>
      <c r="E93" s="67">
        <v>0</v>
      </c>
      <c r="F93" s="68"/>
      <c r="G93" s="6">
        <v>0</v>
      </c>
      <c r="H93" s="67">
        <v>0</v>
      </c>
      <c r="I93" s="68"/>
      <c r="J93" s="67">
        <v>0</v>
      </c>
      <c r="K93" s="68"/>
      <c r="L93" s="6">
        <v>0</v>
      </c>
      <c r="M93" s="79"/>
    </row>
    <row r="94" spans="1:13" ht="21" customHeight="1">
      <c r="A94" s="59"/>
      <c r="B94" s="59"/>
      <c r="C94" s="1" t="s">
        <v>29</v>
      </c>
      <c r="D94" s="8">
        <v>0</v>
      </c>
      <c r="E94" s="67">
        <v>0</v>
      </c>
      <c r="F94" s="68"/>
      <c r="G94" s="6">
        <v>0</v>
      </c>
      <c r="H94" s="67">
        <v>0</v>
      </c>
      <c r="I94" s="68"/>
      <c r="J94" s="67">
        <v>0</v>
      </c>
      <c r="K94" s="68"/>
      <c r="L94" s="6">
        <v>0</v>
      </c>
      <c r="M94" s="79"/>
    </row>
    <row r="95" spans="1:13" ht="42" customHeight="1">
      <c r="A95" s="59"/>
      <c r="B95" s="59"/>
      <c r="C95" s="2" t="s">
        <v>21</v>
      </c>
      <c r="D95" s="8">
        <v>0</v>
      </c>
      <c r="E95" s="67">
        <v>0</v>
      </c>
      <c r="F95" s="68"/>
      <c r="G95" s="6">
        <v>0</v>
      </c>
      <c r="H95" s="67">
        <v>0</v>
      </c>
      <c r="I95" s="68"/>
      <c r="J95" s="67">
        <v>0</v>
      </c>
      <c r="K95" s="68"/>
      <c r="L95" s="6">
        <v>0</v>
      </c>
      <c r="M95" s="79"/>
    </row>
    <row r="96" spans="1:13" ht="20.25" customHeight="1">
      <c r="A96" s="144"/>
      <c r="B96" s="144"/>
      <c r="C96" s="1" t="s">
        <v>22</v>
      </c>
      <c r="D96" s="8">
        <v>0</v>
      </c>
      <c r="E96" s="67">
        <v>0</v>
      </c>
      <c r="F96" s="68"/>
      <c r="G96" s="6">
        <v>0</v>
      </c>
      <c r="H96" s="67">
        <v>0</v>
      </c>
      <c r="I96" s="68"/>
      <c r="J96" s="67">
        <v>0</v>
      </c>
      <c r="K96" s="68"/>
      <c r="L96" s="6">
        <v>0</v>
      </c>
      <c r="M96" s="80"/>
    </row>
    <row r="97" spans="1:13" ht="21" customHeight="1">
      <c r="A97" s="120" t="s">
        <v>70</v>
      </c>
      <c r="B97" s="120" t="s">
        <v>17</v>
      </c>
      <c r="C97" s="23" t="s">
        <v>15</v>
      </c>
      <c r="D97" s="13">
        <f>E97+G97+H97+J97+L97</f>
        <v>3623.9</v>
      </c>
      <c r="E97" s="71">
        <f>E100</f>
        <v>685.3</v>
      </c>
      <c r="F97" s="72"/>
      <c r="G97" s="13">
        <v>692</v>
      </c>
      <c r="H97" s="71">
        <v>719.7</v>
      </c>
      <c r="I97" s="72"/>
      <c r="J97" s="71">
        <v>748.5</v>
      </c>
      <c r="K97" s="72"/>
      <c r="L97" s="13">
        <v>778.4</v>
      </c>
      <c r="M97" s="78" t="s">
        <v>71</v>
      </c>
    </row>
    <row r="98" spans="1:13" ht="21" customHeight="1">
      <c r="A98" s="121"/>
      <c r="B98" s="121"/>
      <c r="C98" s="23" t="s">
        <v>28</v>
      </c>
      <c r="D98" s="8">
        <v>0</v>
      </c>
      <c r="E98" s="67">
        <v>0</v>
      </c>
      <c r="F98" s="68"/>
      <c r="G98" s="6">
        <v>0</v>
      </c>
      <c r="H98" s="67">
        <v>0</v>
      </c>
      <c r="I98" s="68"/>
      <c r="J98" s="67">
        <v>0</v>
      </c>
      <c r="K98" s="68"/>
      <c r="L98" s="6">
        <v>0</v>
      </c>
      <c r="M98" s="79"/>
    </row>
    <row r="99" spans="1:13" ht="31.5" customHeight="1">
      <c r="A99" s="121"/>
      <c r="B99" s="121"/>
      <c r="C99" s="23" t="s">
        <v>29</v>
      </c>
      <c r="D99" s="8">
        <v>0</v>
      </c>
      <c r="E99" s="67">
        <v>0</v>
      </c>
      <c r="F99" s="68"/>
      <c r="G99" s="6">
        <v>0</v>
      </c>
      <c r="H99" s="67">
        <v>0</v>
      </c>
      <c r="I99" s="68"/>
      <c r="J99" s="67">
        <v>0</v>
      </c>
      <c r="K99" s="68"/>
      <c r="L99" s="6">
        <v>0</v>
      </c>
      <c r="M99" s="80"/>
    </row>
    <row r="100" spans="1:13" ht="42" customHeight="1">
      <c r="A100" s="121"/>
      <c r="B100" s="121"/>
      <c r="C100" s="22" t="s">
        <v>21</v>
      </c>
      <c r="D100" s="13">
        <f>E100+G100+H100+J100+L100</f>
        <v>3623.9</v>
      </c>
      <c r="E100" s="69">
        <v>685.3</v>
      </c>
      <c r="F100" s="70"/>
      <c r="G100" s="14">
        <v>692</v>
      </c>
      <c r="H100" s="69">
        <v>719.7</v>
      </c>
      <c r="I100" s="70"/>
      <c r="J100" s="69">
        <v>748.5</v>
      </c>
      <c r="K100" s="70"/>
      <c r="L100" s="14">
        <v>778.4</v>
      </c>
      <c r="M100" s="58"/>
    </row>
    <row r="101" spans="1:13" ht="27.95" customHeight="1">
      <c r="A101" s="131"/>
      <c r="B101" s="131"/>
      <c r="C101" s="23" t="s">
        <v>22</v>
      </c>
      <c r="D101" s="8">
        <v>0</v>
      </c>
      <c r="E101" s="67">
        <v>0</v>
      </c>
      <c r="F101" s="68"/>
      <c r="G101" s="6">
        <v>0</v>
      </c>
      <c r="H101" s="67">
        <v>0</v>
      </c>
      <c r="I101" s="68"/>
      <c r="J101" s="67">
        <v>0</v>
      </c>
      <c r="K101" s="68"/>
      <c r="L101" s="6">
        <v>0</v>
      </c>
      <c r="M101" s="60"/>
    </row>
    <row r="102" spans="1:13" ht="21" customHeight="1">
      <c r="A102" s="39" t="s">
        <v>72</v>
      </c>
      <c r="B102" s="38"/>
      <c r="C102" s="15"/>
      <c r="D102" s="13">
        <f>E102+G102+H102+J102+L102</f>
        <v>4095.6</v>
      </c>
      <c r="E102" s="71">
        <f>E82+E87+E92+E97</f>
        <v>1157</v>
      </c>
      <c r="F102" s="72"/>
      <c r="G102" s="13">
        <v>692</v>
      </c>
      <c r="H102" s="71">
        <v>719.7</v>
      </c>
      <c r="I102" s="72"/>
      <c r="J102" s="71">
        <v>748.5</v>
      </c>
      <c r="K102" s="72"/>
      <c r="L102" s="13">
        <v>778.4</v>
      </c>
      <c r="M102" s="15"/>
    </row>
    <row r="103" spans="1:13" ht="25.5" customHeight="1">
      <c r="A103" s="162" t="s">
        <v>73</v>
      </c>
      <c r="B103" s="163"/>
      <c r="C103" s="163"/>
      <c r="D103" s="163"/>
      <c r="E103" s="163"/>
      <c r="F103" s="163"/>
      <c r="G103" s="163"/>
      <c r="H103" s="163"/>
      <c r="I103" s="163"/>
      <c r="J103" s="163"/>
      <c r="K103" s="163"/>
      <c r="L103" s="163"/>
      <c r="M103" s="164"/>
    </row>
    <row r="104" spans="1:13" ht="27.95" customHeight="1">
      <c r="A104" s="78" t="s">
        <v>74</v>
      </c>
      <c r="B104" s="58" t="s">
        <v>52</v>
      </c>
      <c r="C104" s="1" t="s">
        <v>15</v>
      </c>
      <c r="D104" s="8">
        <v>0</v>
      </c>
      <c r="E104" s="75">
        <v>0</v>
      </c>
      <c r="F104" s="76"/>
      <c r="G104" s="8">
        <v>0</v>
      </c>
      <c r="H104" s="8">
        <v>0</v>
      </c>
      <c r="I104" s="75">
        <v>0</v>
      </c>
      <c r="J104" s="77"/>
      <c r="K104" s="76"/>
      <c r="L104" s="8">
        <v>0</v>
      </c>
      <c r="M104" s="78" t="s">
        <v>75</v>
      </c>
    </row>
    <row r="105" spans="1:13" ht="25.5" customHeight="1">
      <c r="A105" s="79"/>
      <c r="B105" s="59"/>
      <c r="C105" s="2" t="s">
        <v>18</v>
      </c>
      <c r="D105" s="8">
        <v>0</v>
      </c>
      <c r="E105" s="67">
        <v>0</v>
      </c>
      <c r="F105" s="68"/>
      <c r="G105" s="6">
        <v>0</v>
      </c>
      <c r="H105" s="6">
        <v>0</v>
      </c>
      <c r="I105" s="67">
        <v>0</v>
      </c>
      <c r="J105" s="73"/>
      <c r="K105" s="68"/>
      <c r="L105" s="6">
        <v>0</v>
      </c>
      <c r="M105" s="79"/>
    </row>
    <row r="106" spans="1:13" ht="21" customHeight="1">
      <c r="A106" s="79"/>
      <c r="B106" s="59"/>
      <c r="C106" s="1" t="s">
        <v>29</v>
      </c>
      <c r="D106" s="8">
        <v>0</v>
      </c>
      <c r="E106" s="67">
        <v>0</v>
      </c>
      <c r="F106" s="68"/>
      <c r="G106" s="6">
        <v>0</v>
      </c>
      <c r="H106" s="6">
        <v>0</v>
      </c>
      <c r="I106" s="67">
        <v>0</v>
      </c>
      <c r="J106" s="73"/>
      <c r="K106" s="68"/>
      <c r="L106" s="6">
        <v>0</v>
      </c>
      <c r="M106" s="79"/>
    </row>
    <row r="107" spans="1:13" ht="42" customHeight="1">
      <c r="A107" s="79"/>
      <c r="B107" s="59"/>
      <c r="C107" s="2" t="s">
        <v>21</v>
      </c>
      <c r="D107" s="8">
        <v>0</v>
      </c>
      <c r="E107" s="67">
        <v>0</v>
      </c>
      <c r="F107" s="68"/>
      <c r="G107" s="6">
        <v>0</v>
      </c>
      <c r="H107" s="6">
        <v>0</v>
      </c>
      <c r="I107" s="67">
        <v>0</v>
      </c>
      <c r="J107" s="73"/>
      <c r="K107" s="68"/>
      <c r="L107" s="6">
        <v>0</v>
      </c>
      <c r="M107" s="79"/>
    </row>
    <row r="108" spans="1:13" ht="27.95" customHeight="1">
      <c r="A108" s="80"/>
      <c r="B108" s="60"/>
      <c r="C108" s="1" t="s">
        <v>22</v>
      </c>
      <c r="D108" s="8">
        <v>0</v>
      </c>
      <c r="E108" s="67">
        <v>0</v>
      </c>
      <c r="F108" s="68"/>
      <c r="G108" s="6">
        <v>0</v>
      </c>
      <c r="H108" s="6">
        <v>0</v>
      </c>
      <c r="I108" s="67">
        <v>0</v>
      </c>
      <c r="J108" s="73"/>
      <c r="K108" s="68"/>
      <c r="L108" s="6">
        <v>0</v>
      </c>
      <c r="M108" s="80"/>
    </row>
    <row r="109" spans="1:13" ht="20.100000000000001" customHeight="1">
      <c r="A109" s="58" t="s">
        <v>76</v>
      </c>
      <c r="B109" s="58" t="s">
        <v>17</v>
      </c>
      <c r="C109" s="1" t="s">
        <v>15</v>
      </c>
      <c r="D109" s="8">
        <v>0</v>
      </c>
      <c r="E109" s="75">
        <v>0</v>
      </c>
      <c r="F109" s="76"/>
      <c r="G109" s="8">
        <v>0</v>
      </c>
      <c r="H109" s="8">
        <v>0</v>
      </c>
      <c r="I109" s="75">
        <v>0</v>
      </c>
      <c r="J109" s="77"/>
      <c r="K109" s="76"/>
      <c r="L109" s="8">
        <v>0</v>
      </c>
      <c r="M109" s="78" t="s">
        <v>75</v>
      </c>
    </row>
    <row r="110" spans="1:13" ht="25.5" customHeight="1">
      <c r="A110" s="59"/>
      <c r="B110" s="59"/>
      <c r="C110" s="2" t="s">
        <v>18</v>
      </c>
      <c r="D110" s="8">
        <v>0</v>
      </c>
      <c r="E110" s="67">
        <v>0</v>
      </c>
      <c r="F110" s="68"/>
      <c r="G110" s="6">
        <v>0</v>
      </c>
      <c r="H110" s="6">
        <v>0</v>
      </c>
      <c r="I110" s="67">
        <v>0</v>
      </c>
      <c r="J110" s="73"/>
      <c r="K110" s="68"/>
      <c r="L110" s="6">
        <v>0</v>
      </c>
      <c r="M110" s="79"/>
    </row>
    <row r="111" spans="1:13" ht="21" customHeight="1">
      <c r="A111" s="59"/>
      <c r="B111" s="59"/>
      <c r="C111" s="1" t="s">
        <v>29</v>
      </c>
      <c r="D111" s="8">
        <v>0</v>
      </c>
      <c r="E111" s="67">
        <v>0</v>
      </c>
      <c r="F111" s="68"/>
      <c r="G111" s="6">
        <v>0</v>
      </c>
      <c r="H111" s="6">
        <v>0</v>
      </c>
      <c r="I111" s="67">
        <v>0</v>
      </c>
      <c r="J111" s="73"/>
      <c r="K111" s="68"/>
      <c r="L111" s="6">
        <v>0</v>
      </c>
      <c r="M111" s="79"/>
    </row>
    <row r="112" spans="1:13" ht="42" customHeight="1">
      <c r="A112" s="59"/>
      <c r="B112" s="59"/>
      <c r="C112" s="2" t="s">
        <v>21</v>
      </c>
      <c r="D112" s="8">
        <v>0</v>
      </c>
      <c r="E112" s="67">
        <v>0</v>
      </c>
      <c r="F112" s="68"/>
      <c r="G112" s="6">
        <v>0</v>
      </c>
      <c r="H112" s="6">
        <v>0</v>
      </c>
      <c r="I112" s="67">
        <v>0</v>
      </c>
      <c r="J112" s="73"/>
      <c r="K112" s="68"/>
      <c r="L112" s="6">
        <v>0</v>
      </c>
      <c r="M112" s="79"/>
    </row>
    <row r="113" spans="1:13" ht="25.5" customHeight="1">
      <c r="A113" s="144"/>
      <c r="B113" s="144"/>
      <c r="C113" s="2" t="s">
        <v>30</v>
      </c>
      <c r="D113" s="8">
        <v>0</v>
      </c>
      <c r="E113" s="67">
        <v>0</v>
      </c>
      <c r="F113" s="68"/>
      <c r="G113" s="6">
        <v>0</v>
      </c>
      <c r="H113" s="6">
        <v>0</v>
      </c>
      <c r="I113" s="67">
        <v>0</v>
      </c>
      <c r="J113" s="73"/>
      <c r="K113" s="68"/>
      <c r="L113" s="6">
        <v>0</v>
      </c>
      <c r="M113" s="80"/>
    </row>
    <row r="114" spans="1:13" ht="23.1" customHeight="1">
      <c r="A114" s="120" t="s">
        <v>77</v>
      </c>
      <c r="B114" s="160" t="s">
        <v>52</v>
      </c>
      <c r="C114" s="23" t="s">
        <v>15</v>
      </c>
      <c r="D114" s="13">
        <f>E114+G114+H114+I114+L114</f>
        <v>30021.1</v>
      </c>
      <c r="E114" s="71">
        <f>E116</f>
        <v>4560</v>
      </c>
      <c r="F114" s="72"/>
      <c r="G114" s="13">
        <v>5995.8</v>
      </c>
      <c r="H114" s="13">
        <v>6235.7</v>
      </c>
      <c r="I114" s="71">
        <v>6485.1</v>
      </c>
      <c r="J114" s="125"/>
      <c r="K114" s="72"/>
      <c r="L114" s="13">
        <v>6744.5</v>
      </c>
      <c r="M114" s="78" t="s">
        <v>78</v>
      </c>
    </row>
    <row r="115" spans="1:13" ht="25.5" customHeight="1">
      <c r="A115" s="121"/>
      <c r="B115" s="121"/>
      <c r="C115" s="22" t="s">
        <v>18</v>
      </c>
      <c r="D115" s="8">
        <v>0</v>
      </c>
      <c r="E115" s="67">
        <v>0</v>
      </c>
      <c r="F115" s="68"/>
      <c r="G115" s="6">
        <v>0</v>
      </c>
      <c r="H115" s="6">
        <v>0</v>
      </c>
      <c r="I115" s="67">
        <v>0</v>
      </c>
      <c r="J115" s="73"/>
      <c r="K115" s="68"/>
      <c r="L115" s="43"/>
      <c r="M115" s="79"/>
    </row>
    <row r="116" spans="1:13" ht="21" customHeight="1">
      <c r="A116" s="121"/>
      <c r="B116" s="121"/>
      <c r="C116" s="23" t="s">
        <v>29</v>
      </c>
      <c r="D116" s="13">
        <f>E116+G116+H116+I116+L116</f>
        <v>30021.1</v>
      </c>
      <c r="E116" s="156">
        <v>4560</v>
      </c>
      <c r="F116" s="157"/>
      <c r="G116" s="34">
        <v>5995.8</v>
      </c>
      <c r="H116" s="34">
        <v>6235.7</v>
      </c>
      <c r="I116" s="156">
        <v>6485.1</v>
      </c>
      <c r="J116" s="161"/>
      <c r="K116" s="157"/>
      <c r="L116" s="34">
        <v>6744.5</v>
      </c>
      <c r="M116" s="79"/>
    </row>
    <row r="117" spans="1:13" ht="42" customHeight="1">
      <c r="A117" s="121"/>
      <c r="B117" s="121"/>
      <c r="C117" s="22" t="s">
        <v>21</v>
      </c>
      <c r="D117" s="8">
        <v>0</v>
      </c>
      <c r="E117" s="67">
        <v>0</v>
      </c>
      <c r="F117" s="68"/>
      <c r="G117" s="6">
        <v>0</v>
      </c>
      <c r="H117" s="6">
        <v>0</v>
      </c>
      <c r="I117" s="67">
        <v>0</v>
      </c>
      <c r="J117" s="73"/>
      <c r="K117" s="68"/>
      <c r="L117" s="6">
        <v>0</v>
      </c>
      <c r="M117" s="80"/>
    </row>
    <row r="118" spans="1:13" ht="50.25" customHeight="1">
      <c r="A118" s="40" t="s">
        <v>79</v>
      </c>
      <c r="B118" s="31"/>
      <c r="C118" s="23" t="s">
        <v>22</v>
      </c>
      <c r="D118" s="8">
        <v>0</v>
      </c>
      <c r="E118" s="67">
        <v>0</v>
      </c>
      <c r="F118" s="68"/>
      <c r="G118" s="6">
        <v>0</v>
      </c>
      <c r="H118" s="6">
        <v>0</v>
      </c>
      <c r="I118" s="67">
        <v>0</v>
      </c>
      <c r="J118" s="73"/>
      <c r="K118" s="68"/>
      <c r="L118" s="6">
        <v>0</v>
      </c>
      <c r="M118" s="2"/>
    </row>
    <row r="119" spans="1:13" ht="50.1" customHeight="1">
      <c r="A119" s="74" t="s">
        <v>80</v>
      </c>
      <c r="B119" s="74" t="s">
        <v>81</v>
      </c>
      <c r="C119" s="1" t="s">
        <v>15</v>
      </c>
      <c r="D119" s="8">
        <v>0</v>
      </c>
      <c r="E119" s="75">
        <v>0</v>
      </c>
      <c r="F119" s="76"/>
      <c r="G119" s="8">
        <v>0</v>
      </c>
      <c r="H119" s="8">
        <v>0</v>
      </c>
      <c r="I119" s="75">
        <v>0</v>
      </c>
      <c r="J119" s="77"/>
      <c r="K119" s="76"/>
      <c r="L119" s="8">
        <v>0</v>
      </c>
      <c r="M119" s="78" t="s">
        <v>82</v>
      </c>
    </row>
    <row r="120" spans="1:13" ht="21" customHeight="1">
      <c r="A120" s="59"/>
      <c r="B120" s="59"/>
      <c r="C120" s="1" t="s">
        <v>28</v>
      </c>
      <c r="D120" s="8">
        <v>0</v>
      </c>
      <c r="E120" s="75">
        <v>0</v>
      </c>
      <c r="F120" s="76"/>
      <c r="G120" s="8">
        <v>0</v>
      </c>
      <c r="H120" s="8">
        <v>0</v>
      </c>
      <c r="I120" s="75">
        <v>0</v>
      </c>
      <c r="J120" s="77"/>
      <c r="K120" s="76"/>
      <c r="L120" s="8">
        <v>0</v>
      </c>
      <c r="M120" s="79"/>
    </row>
    <row r="121" spans="1:13" ht="21.95" customHeight="1">
      <c r="A121" s="59"/>
      <c r="B121" s="59"/>
      <c r="C121" s="1" t="s">
        <v>29</v>
      </c>
      <c r="D121" s="8">
        <v>0</v>
      </c>
      <c r="E121" s="67">
        <v>0</v>
      </c>
      <c r="F121" s="68"/>
      <c r="G121" s="6">
        <v>0</v>
      </c>
      <c r="H121" s="6">
        <v>0</v>
      </c>
      <c r="I121" s="67">
        <v>0</v>
      </c>
      <c r="J121" s="73"/>
      <c r="K121" s="68"/>
      <c r="L121" s="6">
        <v>0</v>
      </c>
      <c r="M121" s="79"/>
    </row>
    <row r="122" spans="1:13" ht="41.1" customHeight="1">
      <c r="A122" s="59"/>
      <c r="B122" s="59"/>
      <c r="C122" s="2" t="s">
        <v>21</v>
      </c>
      <c r="D122" s="8">
        <v>0</v>
      </c>
      <c r="E122" s="67">
        <v>0</v>
      </c>
      <c r="F122" s="68"/>
      <c r="G122" s="6">
        <v>0</v>
      </c>
      <c r="H122" s="6">
        <v>0</v>
      </c>
      <c r="I122" s="67">
        <v>0</v>
      </c>
      <c r="J122" s="73"/>
      <c r="K122" s="68"/>
      <c r="L122" s="6">
        <v>0</v>
      </c>
      <c r="M122" s="79"/>
    </row>
    <row r="123" spans="1:13" ht="38.25" customHeight="1">
      <c r="A123" s="60"/>
      <c r="B123" s="60"/>
      <c r="C123" s="1" t="s">
        <v>22</v>
      </c>
      <c r="D123" s="8">
        <v>0</v>
      </c>
      <c r="E123" s="67">
        <v>0</v>
      </c>
      <c r="F123" s="68"/>
      <c r="G123" s="6">
        <v>0</v>
      </c>
      <c r="H123" s="6">
        <v>0</v>
      </c>
      <c r="I123" s="67">
        <v>0</v>
      </c>
      <c r="J123" s="73"/>
      <c r="K123" s="68"/>
      <c r="L123" s="6">
        <v>0</v>
      </c>
      <c r="M123" s="80"/>
    </row>
    <row r="124" spans="1:13" ht="18.95" customHeight="1">
      <c r="A124" s="58" t="s">
        <v>83</v>
      </c>
      <c r="B124" s="58" t="s">
        <v>84</v>
      </c>
      <c r="C124" s="54" t="s">
        <v>201</v>
      </c>
      <c r="D124" s="8">
        <v>0</v>
      </c>
      <c r="E124" s="75">
        <v>0</v>
      </c>
      <c r="F124" s="76"/>
      <c r="G124" s="8">
        <v>0</v>
      </c>
      <c r="H124" s="8">
        <v>0</v>
      </c>
      <c r="I124" s="75">
        <v>0</v>
      </c>
      <c r="J124" s="77"/>
      <c r="K124" s="76"/>
      <c r="L124" s="8">
        <v>0</v>
      </c>
      <c r="M124" s="58" t="s">
        <v>85</v>
      </c>
    </row>
    <row r="125" spans="1:13" ht="21.95" customHeight="1">
      <c r="A125" s="59"/>
      <c r="B125" s="59"/>
      <c r="C125" s="54" t="s">
        <v>202</v>
      </c>
      <c r="D125" s="8">
        <v>0</v>
      </c>
      <c r="E125" s="67">
        <v>0</v>
      </c>
      <c r="F125" s="68"/>
      <c r="G125" s="6">
        <v>0</v>
      </c>
      <c r="H125" s="6">
        <v>0</v>
      </c>
      <c r="I125" s="67">
        <v>0</v>
      </c>
      <c r="J125" s="73"/>
      <c r="K125" s="68"/>
      <c r="L125" s="6">
        <v>0</v>
      </c>
      <c r="M125" s="59"/>
    </row>
    <row r="126" spans="1:13" ht="20.100000000000001" customHeight="1">
      <c r="A126" s="59"/>
      <c r="B126" s="59"/>
      <c r="C126" s="54" t="s">
        <v>203</v>
      </c>
      <c r="D126" s="8">
        <v>0</v>
      </c>
      <c r="E126" s="67">
        <v>0</v>
      </c>
      <c r="F126" s="68"/>
      <c r="G126" s="6">
        <v>0</v>
      </c>
      <c r="H126" s="6">
        <v>0</v>
      </c>
      <c r="I126" s="67">
        <v>0</v>
      </c>
      <c r="J126" s="73"/>
      <c r="K126" s="68"/>
      <c r="L126" s="6">
        <v>0</v>
      </c>
      <c r="M126" s="59"/>
    </row>
    <row r="127" spans="1:13" ht="42" customHeight="1">
      <c r="A127" s="59"/>
      <c r="B127" s="59"/>
      <c r="C127" s="54" t="s">
        <v>21</v>
      </c>
      <c r="D127" s="8">
        <v>0</v>
      </c>
      <c r="E127" s="67">
        <v>0</v>
      </c>
      <c r="F127" s="68"/>
      <c r="G127" s="6">
        <v>0</v>
      </c>
      <c r="H127" s="6">
        <v>0</v>
      </c>
      <c r="I127" s="67">
        <v>0</v>
      </c>
      <c r="J127" s="73"/>
      <c r="K127" s="68"/>
      <c r="L127" s="6">
        <v>0</v>
      </c>
      <c r="M127" s="59"/>
    </row>
    <row r="128" spans="1:13" ht="21" customHeight="1">
      <c r="A128" s="60"/>
      <c r="B128" s="60"/>
      <c r="C128" s="54" t="s">
        <v>205</v>
      </c>
      <c r="D128" s="8">
        <v>0</v>
      </c>
      <c r="E128" s="67">
        <v>0</v>
      </c>
      <c r="F128" s="68"/>
      <c r="G128" s="6">
        <v>0</v>
      </c>
      <c r="H128" s="6">
        <v>0</v>
      </c>
      <c r="I128" s="67">
        <v>0</v>
      </c>
      <c r="J128" s="73"/>
      <c r="K128" s="68"/>
      <c r="L128" s="6">
        <v>0</v>
      </c>
      <c r="M128" s="60"/>
    </row>
    <row r="129" spans="1:13" ht="21" customHeight="1">
      <c r="A129" s="58" t="s">
        <v>199</v>
      </c>
      <c r="B129" s="58" t="s">
        <v>200</v>
      </c>
      <c r="C129" s="1" t="s">
        <v>201</v>
      </c>
      <c r="D129" s="13">
        <f>F129+G129+H129+J129+L129</f>
        <v>296</v>
      </c>
      <c r="E129" s="50"/>
      <c r="F129" s="55">
        <f>F130+F131+F132+F133</f>
        <v>296</v>
      </c>
      <c r="G129" s="51">
        <f t="shared" ref="G129:L129" si="0">G130+G131+G132+G133</f>
        <v>0</v>
      </c>
      <c r="H129" s="51">
        <f t="shared" si="0"/>
        <v>0</v>
      </c>
      <c r="I129" s="51">
        <f t="shared" si="0"/>
        <v>0</v>
      </c>
      <c r="J129" s="51">
        <f t="shared" si="0"/>
        <v>0</v>
      </c>
      <c r="K129" s="51">
        <f t="shared" si="0"/>
        <v>0</v>
      </c>
      <c r="L129" s="51">
        <f t="shared" si="0"/>
        <v>0</v>
      </c>
      <c r="M129" s="52"/>
    </row>
    <row r="130" spans="1:13" ht="17.25" customHeight="1">
      <c r="A130" s="59"/>
      <c r="B130" s="59"/>
      <c r="C130" s="1" t="s">
        <v>202</v>
      </c>
      <c r="D130" s="8">
        <f t="shared" ref="D130:D133" si="1">F130+G130+H130+J130+L130</f>
        <v>0</v>
      </c>
      <c r="E130" s="50"/>
      <c r="F130" s="51">
        <v>0</v>
      </c>
      <c r="G130" s="6">
        <v>0</v>
      </c>
      <c r="H130" s="6">
        <v>0</v>
      </c>
      <c r="I130" s="50"/>
      <c r="J130" s="53">
        <v>0</v>
      </c>
      <c r="K130" s="51"/>
      <c r="L130" s="6">
        <v>0</v>
      </c>
      <c r="M130" s="52"/>
    </row>
    <row r="131" spans="1:13" ht="16.5" customHeight="1">
      <c r="A131" s="59"/>
      <c r="B131" s="59"/>
      <c r="C131" s="1" t="s">
        <v>203</v>
      </c>
      <c r="D131" s="13">
        <f t="shared" si="1"/>
        <v>296</v>
      </c>
      <c r="E131" s="50"/>
      <c r="F131" s="55">
        <v>296</v>
      </c>
      <c r="G131" s="6">
        <v>0</v>
      </c>
      <c r="H131" s="6">
        <v>0</v>
      </c>
      <c r="I131" s="50"/>
      <c r="J131" s="53">
        <v>0</v>
      </c>
      <c r="K131" s="51"/>
      <c r="L131" s="6">
        <v>0</v>
      </c>
      <c r="M131" s="57" t="s">
        <v>207</v>
      </c>
    </row>
    <row r="132" spans="1:13" ht="39.75" customHeight="1">
      <c r="A132" s="59"/>
      <c r="B132" s="59"/>
      <c r="C132" s="1" t="s">
        <v>204</v>
      </c>
      <c r="D132" s="8">
        <f t="shared" si="1"/>
        <v>0</v>
      </c>
      <c r="E132" s="50"/>
      <c r="F132" s="51">
        <v>0</v>
      </c>
      <c r="G132" s="6">
        <v>0</v>
      </c>
      <c r="H132" s="6">
        <v>0</v>
      </c>
      <c r="I132" s="50"/>
      <c r="J132" s="53">
        <v>0</v>
      </c>
      <c r="K132" s="51"/>
      <c r="L132" s="6">
        <v>0</v>
      </c>
      <c r="M132" s="52"/>
    </row>
    <row r="133" spans="1:13" ht="21" customHeight="1">
      <c r="A133" s="60"/>
      <c r="B133" s="60"/>
      <c r="C133" s="1" t="s">
        <v>205</v>
      </c>
      <c r="D133" s="8">
        <f t="shared" si="1"/>
        <v>0</v>
      </c>
      <c r="E133" s="50"/>
      <c r="F133" s="51">
        <v>0</v>
      </c>
      <c r="G133" s="6">
        <v>0</v>
      </c>
      <c r="H133" s="6">
        <v>0</v>
      </c>
      <c r="I133" s="50"/>
      <c r="J133" s="53">
        <v>0</v>
      </c>
      <c r="K133" s="51"/>
      <c r="L133" s="6">
        <v>0</v>
      </c>
      <c r="M133" s="52"/>
    </row>
    <row r="134" spans="1:13" ht="23.1" customHeight="1">
      <c r="A134" s="11" t="s">
        <v>86</v>
      </c>
      <c r="B134" s="15"/>
      <c r="C134" s="15"/>
      <c r="D134" s="13">
        <f>D104+D109+D114+D119+D124+D129</f>
        <v>30317.1</v>
      </c>
      <c r="E134" s="71">
        <f>E104+E109+E114+E119+E124+F129</f>
        <v>4856</v>
      </c>
      <c r="F134" s="72"/>
      <c r="G134" s="13">
        <v>5995.8</v>
      </c>
      <c r="H134" s="13">
        <v>6235.7</v>
      </c>
      <c r="I134" s="71">
        <v>6485.1</v>
      </c>
      <c r="J134" s="125"/>
      <c r="K134" s="72"/>
      <c r="L134" s="13">
        <v>6744.5</v>
      </c>
      <c r="M134" s="15"/>
    </row>
    <row r="135" spans="1:13" ht="21.95" customHeight="1">
      <c r="A135" s="11" t="s">
        <v>87</v>
      </c>
      <c r="B135" s="15"/>
      <c r="C135" s="11" t="s">
        <v>88</v>
      </c>
      <c r="D135" s="13">
        <f>E135+G135+H135+I135+L135</f>
        <v>768660.9</v>
      </c>
      <c r="E135" s="71">
        <f>E137+E138</f>
        <v>139865.70000000001</v>
      </c>
      <c r="F135" s="72"/>
      <c r="G135" s="13">
        <f>G137+G138</f>
        <v>148196.6</v>
      </c>
      <c r="H135" s="13">
        <f>H137+H138</f>
        <v>154124.6</v>
      </c>
      <c r="I135" s="71">
        <f>I137+I138</f>
        <v>160289.5</v>
      </c>
      <c r="J135" s="125"/>
      <c r="K135" s="72"/>
      <c r="L135" s="13">
        <v>166184.5</v>
      </c>
      <c r="M135" s="15"/>
    </row>
    <row r="136" spans="1:13" ht="27" customHeight="1">
      <c r="A136" s="15"/>
      <c r="B136" s="15"/>
      <c r="C136" s="11" t="s">
        <v>89</v>
      </c>
      <c r="D136" s="8">
        <v>0</v>
      </c>
      <c r="E136" s="75">
        <v>0</v>
      </c>
      <c r="F136" s="76"/>
      <c r="G136" s="8">
        <v>0</v>
      </c>
      <c r="H136" s="8">
        <v>0</v>
      </c>
      <c r="I136" s="75">
        <v>0</v>
      </c>
      <c r="J136" s="77"/>
      <c r="K136" s="76"/>
      <c r="L136" s="8">
        <v>0</v>
      </c>
      <c r="M136" s="15"/>
    </row>
    <row r="137" spans="1:13" ht="21" customHeight="1">
      <c r="A137" s="15"/>
      <c r="B137" s="30"/>
      <c r="C137" s="11" t="s">
        <v>90</v>
      </c>
      <c r="D137" s="13">
        <f>E137+G137+H137+I137+L137</f>
        <v>494830.50000000006</v>
      </c>
      <c r="E137" s="71">
        <f>E10+E48+E116+E33+E84+F131</f>
        <v>92595.4</v>
      </c>
      <c r="F137" s="72"/>
      <c r="G137" s="13">
        <f>G10+G48+G116</f>
        <v>94817.3</v>
      </c>
      <c r="H137" s="13">
        <f>H10+H48+H116</f>
        <v>98610.1</v>
      </c>
      <c r="I137" s="71">
        <f>J10+J48+I116</f>
        <v>102554.40000000001</v>
      </c>
      <c r="J137" s="125"/>
      <c r="K137" s="72"/>
      <c r="L137" s="13">
        <v>106253.3</v>
      </c>
      <c r="M137" s="15"/>
    </row>
    <row r="138" spans="1:13" ht="48" customHeight="1">
      <c r="A138" s="2"/>
      <c r="B138" s="2"/>
      <c r="C138" s="2" t="s">
        <v>91</v>
      </c>
      <c r="D138" s="13">
        <f>E138+G138+H138+I138+L138</f>
        <v>273830.40000000002</v>
      </c>
      <c r="E138" s="71">
        <f>E12+E74+E100+E34+E85+E78+E69</f>
        <v>47270.3</v>
      </c>
      <c r="F138" s="72"/>
      <c r="G138" s="13">
        <f>G12+G74+G100</f>
        <v>53379.3</v>
      </c>
      <c r="H138" s="13">
        <f>H12+H74+H100</f>
        <v>55514.5</v>
      </c>
      <c r="I138" s="71">
        <f>J12+J74+J100</f>
        <v>57735.1</v>
      </c>
      <c r="J138" s="125"/>
      <c r="K138" s="72"/>
      <c r="L138" s="13">
        <v>59931.199999999997</v>
      </c>
      <c r="M138" s="2"/>
    </row>
    <row r="139" spans="1:13" ht="28.5" customHeight="1">
      <c r="A139" s="15"/>
      <c r="B139" s="15"/>
      <c r="C139" s="11" t="s">
        <v>92</v>
      </c>
      <c r="D139" s="8">
        <v>0</v>
      </c>
      <c r="E139" s="75">
        <v>0</v>
      </c>
      <c r="F139" s="76"/>
      <c r="G139" s="8">
        <v>0</v>
      </c>
      <c r="H139" s="8">
        <v>0</v>
      </c>
      <c r="I139" s="75">
        <v>0</v>
      </c>
      <c r="J139" s="77"/>
      <c r="K139" s="76"/>
      <c r="L139" s="8">
        <v>0</v>
      </c>
      <c r="M139" s="15"/>
    </row>
    <row r="140" spans="1:13" ht="21.75" customHeight="1">
      <c r="A140" s="150" t="s">
        <v>93</v>
      </c>
      <c r="B140" s="151"/>
      <c r="C140" s="151"/>
      <c r="D140" s="151"/>
      <c r="E140" s="151"/>
      <c r="F140" s="151"/>
      <c r="G140" s="151"/>
      <c r="H140" s="151"/>
      <c r="I140" s="151"/>
      <c r="J140" s="151"/>
      <c r="K140" s="151"/>
      <c r="L140" s="151"/>
      <c r="M140" s="152"/>
    </row>
    <row r="141" spans="1:13" ht="15.95" customHeight="1">
      <c r="A141" s="153" t="s">
        <v>94</v>
      </c>
      <c r="B141" s="154"/>
      <c r="C141" s="154"/>
      <c r="D141" s="154"/>
      <c r="E141" s="154"/>
      <c r="F141" s="154"/>
      <c r="G141" s="154"/>
      <c r="H141" s="154"/>
      <c r="I141" s="154"/>
      <c r="J141" s="154"/>
      <c r="K141" s="154"/>
      <c r="L141" s="154"/>
      <c r="M141" s="155"/>
    </row>
    <row r="142" spans="1:13" ht="15.95" customHeight="1">
      <c r="A142" s="58" t="s">
        <v>95</v>
      </c>
      <c r="B142" s="78" t="s">
        <v>96</v>
      </c>
      <c r="C142" s="11" t="s">
        <v>88</v>
      </c>
      <c r="D142" s="13">
        <f>E142+G142+H142+I142+K142</f>
        <v>1705505.1999999997</v>
      </c>
      <c r="E142" s="71">
        <f>E144+E146+E143</f>
        <v>331293.5</v>
      </c>
      <c r="F142" s="72"/>
      <c r="G142" s="13">
        <f>G144+G146</f>
        <v>323805.2</v>
      </c>
      <c r="H142" s="13">
        <f>H144+H146</f>
        <v>336562.7</v>
      </c>
      <c r="I142" s="71">
        <f>I144+I146</f>
        <v>350026.2</v>
      </c>
      <c r="J142" s="72"/>
      <c r="K142" s="71">
        <f>K144+K146</f>
        <v>363817.6</v>
      </c>
      <c r="L142" s="72"/>
      <c r="M142" s="58" t="s">
        <v>97</v>
      </c>
    </row>
    <row r="143" spans="1:13" ht="21.95" customHeight="1">
      <c r="A143" s="59"/>
      <c r="B143" s="79"/>
      <c r="C143" s="1" t="s">
        <v>28</v>
      </c>
      <c r="D143" s="13">
        <v>15770.5</v>
      </c>
      <c r="E143" s="156">
        <v>15770.5</v>
      </c>
      <c r="F143" s="157"/>
      <c r="G143" s="49">
        <v>0</v>
      </c>
      <c r="H143" s="49">
        <v>0</v>
      </c>
      <c r="I143" s="158">
        <v>0</v>
      </c>
      <c r="J143" s="159"/>
      <c r="K143" s="158">
        <v>0</v>
      </c>
      <c r="L143" s="159"/>
      <c r="M143" s="59"/>
    </row>
    <row r="144" spans="1:13" ht="27" customHeight="1">
      <c r="A144" s="59"/>
      <c r="B144" s="79"/>
      <c r="C144" s="1" t="s">
        <v>19</v>
      </c>
      <c r="D144" s="13">
        <f>E144+G144+H144+I144+K144</f>
        <v>1178965.5</v>
      </c>
      <c r="E144" s="69">
        <f>216097.7+138.4</f>
        <v>216236.1</v>
      </c>
      <c r="F144" s="70"/>
      <c r="G144" s="14">
        <v>226713.2</v>
      </c>
      <c r="H144" s="14">
        <v>235781.7</v>
      </c>
      <c r="I144" s="69">
        <v>245213</v>
      </c>
      <c r="J144" s="70"/>
      <c r="K144" s="69">
        <v>255021.5</v>
      </c>
      <c r="L144" s="70"/>
      <c r="M144" s="59"/>
    </row>
    <row r="145" spans="1:13" ht="27.95" customHeight="1">
      <c r="A145" s="59"/>
      <c r="B145" s="79"/>
      <c r="C145" s="1" t="s">
        <v>20</v>
      </c>
      <c r="D145" s="8">
        <v>0</v>
      </c>
      <c r="E145" s="67">
        <v>0</v>
      </c>
      <c r="F145" s="68"/>
      <c r="G145" s="6">
        <v>0</v>
      </c>
      <c r="H145" s="6">
        <v>0</v>
      </c>
      <c r="I145" s="67">
        <v>0</v>
      </c>
      <c r="J145" s="68"/>
      <c r="K145" s="158">
        <v>0</v>
      </c>
      <c r="L145" s="159"/>
      <c r="M145" s="59"/>
    </row>
    <row r="146" spans="1:13" ht="42" customHeight="1">
      <c r="A146" s="59"/>
      <c r="B146" s="79"/>
      <c r="C146" s="2" t="s">
        <v>21</v>
      </c>
      <c r="D146" s="13">
        <f>E146+G146+H146+I146+K146</f>
        <v>510769.20000000007</v>
      </c>
      <c r="E146" s="69">
        <f>99244.9+42</f>
        <v>99286.9</v>
      </c>
      <c r="F146" s="70"/>
      <c r="G146" s="14">
        <v>97092</v>
      </c>
      <c r="H146" s="14">
        <v>100781</v>
      </c>
      <c r="I146" s="69">
        <v>104813.2</v>
      </c>
      <c r="J146" s="70"/>
      <c r="K146" s="69">
        <v>108796.1</v>
      </c>
      <c r="L146" s="70"/>
      <c r="M146" s="59"/>
    </row>
    <row r="147" spans="1:13" ht="27.95" customHeight="1">
      <c r="A147" s="60"/>
      <c r="B147" s="80"/>
      <c r="C147" s="1" t="s">
        <v>22</v>
      </c>
      <c r="D147" s="8">
        <v>0</v>
      </c>
      <c r="E147" s="67">
        <v>0</v>
      </c>
      <c r="F147" s="68"/>
      <c r="G147" s="6">
        <v>0</v>
      </c>
      <c r="H147" s="6">
        <v>0</v>
      </c>
      <c r="I147" s="67">
        <v>0</v>
      </c>
      <c r="J147" s="68"/>
      <c r="K147" s="67">
        <v>0</v>
      </c>
      <c r="L147" s="68"/>
      <c r="M147" s="60"/>
    </row>
    <row r="148" spans="1:13" ht="15" customHeight="1">
      <c r="A148" s="58" t="s">
        <v>98</v>
      </c>
      <c r="B148" s="78" t="s">
        <v>99</v>
      </c>
      <c r="C148" s="11" t="s">
        <v>88</v>
      </c>
      <c r="D148" s="13">
        <f>E148+G148+H148+I148+K148</f>
        <v>152779.70000000001</v>
      </c>
      <c r="E148" s="71">
        <v>28073.9</v>
      </c>
      <c r="F148" s="72"/>
      <c r="G148" s="13">
        <v>29382</v>
      </c>
      <c r="H148" s="13">
        <v>30557.200000000001</v>
      </c>
      <c r="I148" s="71">
        <v>31779.5</v>
      </c>
      <c r="J148" s="72"/>
      <c r="K148" s="71">
        <v>32987.1</v>
      </c>
      <c r="L148" s="72"/>
      <c r="M148" s="78" t="s">
        <v>100</v>
      </c>
    </row>
    <row r="149" spans="1:13" ht="25.5" customHeight="1">
      <c r="A149" s="59"/>
      <c r="B149" s="79"/>
      <c r="C149" s="2" t="s">
        <v>18</v>
      </c>
      <c r="D149" s="8">
        <v>0</v>
      </c>
      <c r="E149" s="67">
        <v>0</v>
      </c>
      <c r="F149" s="68"/>
      <c r="G149" s="6">
        <v>0</v>
      </c>
      <c r="H149" s="6">
        <v>0</v>
      </c>
      <c r="I149" s="67">
        <v>0</v>
      </c>
      <c r="J149" s="68"/>
      <c r="K149" s="67">
        <v>0</v>
      </c>
      <c r="L149" s="68"/>
      <c r="M149" s="79"/>
    </row>
    <row r="150" spans="1:13" ht="27.95" customHeight="1">
      <c r="A150" s="59"/>
      <c r="B150" s="79"/>
      <c r="C150" s="2" t="s">
        <v>101</v>
      </c>
      <c r="D150" s="8">
        <v>0</v>
      </c>
      <c r="E150" s="67">
        <v>0</v>
      </c>
      <c r="F150" s="68"/>
      <c r="G150" s="6">
        <v>0</v>
      </c>
      <c r="H150" s="6">
        <v>0</v>
      </c>
      <c r="I150" s="67">
        <v>0</v>
      </c>
      <c r="J150" s="68"/>
      <c r="K150" s="67">
        <v>0</v>
      </c>
      <c r="L150" s="68"/>
      <c r="M150" s="79"/>
    </row>
    <row r="151" spans="1:13" ht="27.95" customHeight="1">
      <c r="A151" s="59"/>
      <c r="B151" s="79"/>
      <c r="C151" s="1" t="s">
        <v>20</v>
      </c>
      <c r="D151" s="8">
        <v>0</v>
      </c>
      <c r="E151" s="67">
        <v>0</v>
      </c>
      <c r="F151" s="68"/>
      <c r="G151" s="6">
        <v>0</v>
      </c>
      <c r="H151" s="6">
        <v>0</v>
      </c>
      <c r="I151" s="67">
        <v>0</v>
      </c>
      <c r="J151" s="68"/>
      <c r="K151" s="67">
        <v>0</v>
      </c>
      <c r="L151" s="68"/>
      <c r="M151" s="79"/>
    </row>
    <row r="152" spans="1:13" ht="49.5" customHeight="1">
      <c r="A152" s="59"/>
      <c r="B152" s="79"/>
      <c r="C152" s="2" t="s">
        <v>67</v>
      </c>
      <c r="D152" s="13">
        <f>E152+G152+H152+I152+K152</f>
        <v>152779.70000000001</v>
      </c>
      <c r="E152" s="69">
        <v>28073.9</v>
      </c>
      <c r="F152" s="70"/>
      <c r="G152" s="14">
        <v>29382</v>
      </c>
      <c r="H152" s="14">
        <v>30557.200000000001</v>
      </c>
      <c r="I152" s="69">
        <v>31779.5</v>
      </c>
      <c r="J152" s="70"/>
      <c r="K152" s="69">
        <v>32987.1</v>
      </c>
      <c r="L152" s="70"/>
      <c r="M152" s="79"/>
    </row>
    <row r="153" spans="1:13" ht="25.5" customHeight="1">
      <c r="A153" s="60"/>
      <c r="B153" s="80"/>
      <c r="C153" s="2" t="s">
        <v>30</v>
      </c>
      <c r="D153" s="8">
        <v>0</v>
      </c>
      <c r="E153" s="67">
        <v>0</v>
      </c>
      <c r="F153" s="68"/>
      <c r="G153" s="6">
        <v>0</v>
      </c>
      <c r="H153" s="6">
        <v>0</v>
      </c>
      <c r="I153" s="67">
        <v>0</v>
      </c>
      <c r="J153" s="68"/>
      <c r="K153" s="67">
        <v>0</v>
      </c>
      <c r="L153" s="68"/>
      <c r="M153" s="80"/>
    </row>
    <row r="154" spans="1:13" ht="20.25" customHeight="1">
      <c r="A154" s="11" t="s">
        <v>23</v>
      </c>
      <c r="B154" s="15"/>
      <c r="C154" s="15"/>
      <c r="D154" s="13">
        <f>E154+G154+H154+I154+K154</f>
        <v>1858284.9</v>
      </c>
      <c r="E154" s="71">
        <f>E148+E142</f>
        <v>359367.4</v>
      </c>
      <c r="F154" s="72"/>
      <c r="G154" s="13">
        <v>353187.2</v>
      </c>
      <c r="H154" s="13">
        <v>367119.9</v>
      </c>
      <c r="I154" s="71">
        <v>381805.7</v>
      </c>
      <c r="J154" s="72"/>
      <c r="K154" s="71">
        <v>396804.7</v>
      </c>
      <c r="L154" s="72"/>
      <c r="M154" s="15"/>
    </row>
    <row r="155" spans="1:13" ht="17.100000000000001" customHeight="1">
      <c r="A155" s="147" t="s">
        <v>102</v>
      </c>
      <c r="B155" s="148"/>
      <c r="C155" s="148"/>
      <c r="D155" s="148"/>
      <c r="E155" s="148"/>
      <c r="F155" s="148"/>
      <c r="G155" s="148"/>
      <c r="H155" s="148"/>
      <c r="I155" s="148"/>
      <c r="J155" s="148"/>
      <c r="K155" s="148"/>
      <c r="L155" s="148"/>
      <c r="M155" s="149"/>
    </row>
    <row r="156" spans="1:13" ht="42" customHeight="1">
      <c r="A156" s="126" t="s">
        <v>103</v>
      </c>
      <c r="B156" s="120" t="s">
        <v>104</v>
      </c>
      <c r="C156" s="23" t="s">
        <v>15</v>
      </c>
      <c r="D156" s="8">
        <v>0</v>
      </c>
      <c r="E156" s="75">
        <v>0</v>
      </c>
      <c r="F156" s="76"/>
      <c r="G156" s="8">
        <v>0</v>
      </c>
      <c r="H156" s="8">
        <v>0</v>
      </c>
      <c r="I156" s="75">
        <v>0</v>
      </c>
      <c r="J156" s="76"/>
      <c r="K156" s="75">
        <v>0</v>
      </c>
      <c r="L156" s="76"/>
      <c r="M156" s="78" t="s">
        <v>105</v>
      </c>
    </row>
    <row r="157" spans="1:13" ht="21.95" customHeight="1">
      <c r="A157" s="127"/>
      <c r="B157" s="121"/>
      <c r="C157" s="23" t="s">
        <v>28</v>
      </c>
      <c r="D157" s="6">
        <v>0</v>
      </c>
      <c r="E157" s="67">
        <v>0</v>
      </c>
      <c r="F157" s="68"/>
      <c r="G157" s="6">
        <v>0</v>
      </c>
      <c r="H157" s="6">
        <v>0</v>
      </c>
      <c r="I157" s="67">
        <v>0</v>
      </c>
      <c r="J157" s="68"/>
      <c r="K157" s="67">
        <v>0</v>
      </c>
      <c r="L157" s="68"/>
      <c r="M157" s="79"/>
    </row>
    <row r="158" spans="1:13" ht="20.45" customHeight="1">
      <c r="A158" s="127"/>
      <c r="B158" s="121"/>
      <c r="C158" s="23" t="s">
        <v>29</v>
      </c>
      <c r="D158" s="6">
        <v>0</v>
      </c>
      <c r="E158" s="67">
        <v>0</v>
      </c>
      <c r="F158" s="68"/>
      <c r="G158" s="6">
        <v>0</v>
      </c>
      <c r="H158" s="6">
        <v>0</v>
      </c>
      <c r="I158" s="67">
        <v>0</v>
      </c>
      <c r="J158" s="68"/>
      <c r="K158" s="67">
        <v>0</v>
      </c>
      <c r="L158" s="68"/>
      <c r="M158" s="80"/>
    </row>
    <row r="159" spans="1:13" ht="42" customHeight="1">
      <c r="A159" s="121"/>
      <c r="B159" s="127" t="s">
        <v>106</v>
      </c>
      <c r="C159" s="22" t="s">
        <v>21</v>
      </c>
      <c r="D159" s="6">
        <v>0</v>
      </c>
      <c r="E159" s="67">
        <v>0</v>
      </c>
      <c r="F159" s="68"/>
      <c r="G159" s="6">
        <v>0</v>
      </c>
      <c r="H159" s="6">
        <v>0</v>
      </c>
      <c r="I159" s="67">
        <v>0</v>
      </c>
      <c r="J159" s="68"/>
      <c r="K159" s="67">
        <v>0</v>
      </c>
      <c r="L159" s="68"/>
      <c r="M159" s="58"/>
    </row>
    <row r="160" spans="1:13" ht="15.75" customHeight="1">
      <c r="A160" s="131"/>
      <c r="B160" s="130"/>
      <c r="C160" s="23" t="s">
        <v>22</v>
      </c>
      <c r="D160" s="6">
        <v>0</v>
      </c>
      <c r="E160" s="67">
        <v>0</v>
      </c>
      <c r="F160" s="68"/>
      <c r="G160" s="6">
        <v>0</v>
      </c>
      <c r="H160" s="6">
        <v>0</v>
      </c>
      <c r="I160" s="67">
        <v>0</v>
      </c>
      <c r="J160" s="68"/>
      <c r="K160" s="67">
        <v>0</v>
      </c>
      <c r="L160" s="68"/>
      <c r="M160" s="60"/>
    </row>
    <row r="161" spans="1:13" ht="21.95" customHeight="1">
      <c r="A161" s="74" t="s">
        <v>107</v>
      </c>
      <c r="B161" s="74" t="s">
        <v>52</v>
      </c>
      <c r="C161" s="1" t="s">
        <v>15</v>
      </c>
      <c r="D161" s="13">
        <f>E161</f>
        <v>647.20000000000005</v>
      </c>
      <c r="E161" s="71">
        <f>E164</f>
        <v>647.20000000000005</v>
      </c>
      <c r="F161" s="72"/>
      <c r="G161" s="8">
        <v>0</v>
      </c>
      <c r="H161" s="8">
        <v>0</v>
      </c>
      <c r="I161" s="75">
        <v>0</v>
      </c>
      <c r="J161" s="76"/>
      <c r="K161" s="75">
        <v>0</v>
      </c>
      <c r="L161" s="76"/>
      <c r="M161" s="58" t="s">
        <v>108</v>
      </c>
    </row>
    <row r="162" spans="1:13" ht="21.95" customHeight="1">
      <c r="A162" s="59"/>
      <c r="B162" s="59"/>
      <c r="C162" s="1" t="s">
        <v>28</v>
      </c>
      <c r="D162" s="8">
        <v>0</v>
      </c>
      <c r="E162" s="67">
        <v>0</v>
      </c>
      <c r="F162" s="68"/>
      <c r="G162" s="6">
        <v>0</v>
      </c>
      <c r="H162" s="6">
        <v>0</v>
      </c>
      <c r="I162" s="67">
        <v>0</v>
      </c>
      <c r="J162" s="68"/>
      <c r="K162" s="67">
        <v>0</v>
      </c>
      <c r="L162" s="68"/>
      <c r="M162" s="59"/>
    </row>
    <row r="163" spans="1:13" ht="17.25" customHeight="1">
      <c r="A163" s="59"/>
      <c r="B163" s="59"/>
      <c r="C163" s="1" t="s">
        <v>29</v>
      </c>
      <c r="D163" s="8">
        <v>0</v>
      </c>
      <c r="E163" s="67">
        <v>0</v>
      </c>
      <c r="F163" s="68"/>
      <c r="G163" s="6">
        <v>0</v>
      </c>
      <c r="H163" s="6">
        <v>0</v>
      </c>
      <c r="I163" s="67">
        <v>0</v>
      </c>
      <c r="J163" s="68"/>
      <c r="K163" s="67">
        <v>0</v>
      </c>
      <c r="L163" s="68"/>
      <c r="M163" s="59"/>
    </row>
    <row r="164" spans="1:13" ht="42" customHeight="1">
      <c r="A164" s="59"/>
      <c r="B164" s="59"/>
      <c r="C164" s="2" t="s">
        <v>21</v>
      </c>
      <c r="D164" s="13">
        <f>E164</f>
        <v>647.20000000000005</v>
      </c>
      <c r="E164" s="69">
        <v>647.20000000000005</v>
      </c>
      <c r="F164" s="70"/>
      <c r="G164" s="6">
        <v>0</v>
      </c>
      <c r="H164" s="6">
        <v>0</v>
      </c>
      <c r="I164" s="67">
        <v>0</v>
      </c>
      <c r="J164" s="68"/>
      <c r="K164" s="67">
        <v>0</v>
      </c>
      <c r="L164" s="68"/>
      <c r="M164" s="59"/>
    </row>
    <row r="165" spans="1:13" ht="19.5" customHeight="1">
      <c r="A165" s="60"/>
      <c r="B165" s="60"/>
      <c r="C165" s="1" t="s">
        <v>22</v>
      </c>
      <c r="D165" s="8">
        <v>0</v>
      </c>
      <c r="E165" s="67">
        <v>0</v>
      </c>
      <c r="F165" s="68"/>
      <c r="G165" s="6">
        <v>0</v>
      </c>
      <c r="H165" s="6">
        <v>0</v>
      </c>
      <c r="I165" s="67">
        <v>0</v>
      </c>
      <c r="J165" s="68"/>
      <c r="K165" s="67">
        <v>0</v>
      </c>
      <c r="L165" s="68"/>
      <c r="M165" s="60"/>
    </row>
    <row r="166" spans="1:13" ht="27" customHeight="1">
      <c r="A166" s="78" t="s">
        <v>109</v>
      </c>
      <c r="B166" s="58" t="s">
        <v>52</v>
      </c>
      <c r="C166" s="1" t="s">
        <v>15</v>
      </c>
      <c r="D166" s="13">
        <f>E166</f>
        <v>370.6</v>
      </c>
      <c r="E166" s="71">
        <f>E169</f>
        <v>370.6</v>
      </c>
      <c r="F166" s="72"/>
      <c r="G166" s="8">
        <v>0</v>
      </c>
      <c r="H166" s="8">
        <v>0</v>
      </c>
      <c r="I166" s="75">
        <v>0</v>
      </c>
      <c r="J166" s="76"/>
      <c r="K166" s="75">
        <v>0</v>
      </c>
      <c r="L166" s="76"/>
      <c r="M166" s="78" t="s">
        <v>110</v>
      </c>
    </row>
    <row r="167" spans="1:13" ht="25.5" customHeight="1">
      <c r="A167" s="79"/>
      <c r="B167" s="59"/>
      <c r="C167" s="2" t="s">
        <v>18</v>
      </c>
      <c r="D167" s="8">
        <v>0</v>
      </c>
      <c r="E167" s="67">
        <v>0</v>
      </c>
      <c r="F167" s="68"/>
      <c r="G167" s="6">
        <v>0</v>
      </c>
      <c r="H167" s="6">
        <v>0</v>
      </c>
      <c r="I167" s="67">
        <v>0</v>
      </c>
      <c r="J167" s="68"/>
      <c r="K167" s="67">
        <v>0</v>
      </c>
      <c r="L167" s="68"/>
      <c r="M167" s="79"/>
    </row>
    <row r="168" spans="1:13" ht="20.100000000000001" customHeight="1">
      <c r="A168" s="79"/>
      <c r="B168" s="59"/>
      <c r="C168" s="1" t="s">
        <v>29</v>
      </c>
      <c r="D168" s="8">
        <v>0</v>
      </c>
      <c r="E168" s="67">
        <v>0</v>
      </c>
      <c r="F168" s="68"/>
      <c r="G168" s="6">
        <v>0</v>
      </c>
      <c r="H168" s="6">
        <v>0</v>
      </c>
      <c r="I168" s="67">
        <v>0</v>
      </c>
      <c r="J168" s="68"/>
      <c r="K168" s="67">
        <v>0</v>
      </c>
      <c r="L168" s="68"/>
      <c r="M168" s="79"/>
    </row>
    <row r="169" spans="1:13" ht="42" customHeight="1">
      <c r="A169" s="79"/>
      <c r="B169" s="59"/>
      <c r="C169" s="2" t="s">
        <v>21</v>
      </c>
      <c r="D169" s="13">
        <f>E169</f>
        <v>370.6</v>
      </c>
      <c r="E169" s="69">
        <v>370.6</v>
      </c>
      <c r="F169" s="70"/>
      <c r="G169" s="6">
        <v>0</v>
      </c>
      <c r="H169" s="6">
        <v>0</v>
      </c>
      <c r="I169" s="67">
        <v>0</v>
      </c>
      <c r="J169" s="68"/>
      <c r="K169" s="67">
        <v>0</v>
      </c>
      <c r="L169" s="68"/>
      <c r="M169" s="79"/>
    </row>
    <row r="170" spans="1:13" ht="18.75" customHeight="1">
      <c r="A170" s="80"/>
      <c r="B170" s="60"/>
      <c r="C170" s="1" t="s">
        <v>22</v>
      </c>
      <c r="D170" s="8">
        <v>0</v>
      </c>
      <c r="E170" s="67">
        <v>0</v>
      </c>
      <c r="F170" s="68"/>
      <c r="G170" s="6">
        <v>0</v>
      </c>
      <c r="H170" s="6">
        <v>0</v>
      </c>
      <c r="I170" s="67">
        <v>0</v>
      </c>
      <c r="J170" s="68"/>
      <c r="K170" s="67">
        <v>0</v>
      </c>
      <c r="L170" s="68"/>
      <c r="M170" s="80"/>
    </row>
    <row r="171" spans="1:13" ht="21" customHeight="1">
      <c r="A171" s="115" t="s">
        <v>197</v>
      </c>
      <c r="B171" s="58" t="s">
        <v>52</v>
      </c>
      <c r="C171" s="1" t="s">
        <v>15</v>
      </c>
      <c r="D171" s="13">
        <f>E171</f>
        <v>3774</v>
      </c>
      <c r="E171" s="71">
        <f>E173</f>
        <v>3774</v>
      </c>
      <c r="F171" s="72"/>
      <c r="G171" s="8">
        <v>0</v>
      </c>
      <c r="H171" s="8">
        <v>0</v>
      </c>
      <c r="I171" s="75">
        <v>0</v>
      </c>
      <c r="J171" s="76"/>
      <c r="K171" s="75">
        <v>0</v>
      </c>
      <c r="L171" s="76"/>
      <c r="M171" s="115" t="s">
        <v>210</v>
      </c>
    </row>
    <row r="172" spans="1:13" ht="25.5" customHeight="1">
      <c r="A172" s="79"/>
      <c r="B172" s="59"/>
      <c r="C172" s="2" t="s">
        <v>18</v>
      </c>
      <c r="D172" s="8">
        <v>0</v>
      </c>
      <c r="E172" s="67">
        <v>0</v>
      </c>
      <c r="F172" s="68"/>
      <c r="G172" s="6">
        <v>0</v>
      </c>
      <c r="H172" s="6">
        <v>0</v>
      </c>
      <c r="I172" s="67">
        <v>0</v>
      </c>
      <c r="J172" s="68"/>
      <c r="K172" s="67">
        <v>0</v>
      </c>
      <c r="L172" s="68"/>
      <c r="M172" s="79"/>
    </row>
    <row r="173" spans="1:13" ht="21" customHeight="1">
      <c r="A173" s="79"/>
      <c r="B173" s="59"/>
      <c r="C173" s="1" t="s">
        <v>29</v>
      </c>
      <c r="D173" s="13">
        <f>E173</f>
        <v>3774</v>
      </c>
      <c r="E173" s="69">
        <v>3774</v>
      </c>
      <c r="F173" s="70"/>
      <c r="G173" s="6">
        <v>0</v>
      </c>
      <c r="H173" s="6">
        <v>0</v>
      </c>
      <c r="I173" s="67">
        <v>0</v>
      </c>
      <c r="J173" s="68"/>
      <c r="K173" s="67">
        <v>0</v>
      </c>
      <c r="L173" s="68"/>
      <c r="M173" s="79"/>
    </row>
    <row r="174" spans="1:13" ht="42" customHeight="1">
      <c r="A174" s="79"/>
      <c r="B174" s="59"/>
      <c r="C174" s="2" t="s">
        <v>21</v>
      </c>
      <c r="D174" s="8">
        <v>0</v>
      </c>
      <c r="E174" s="67">
        <v>0</v>
      </c>
      <c r="F174" s="68"/>
      <c r="G174" s="6">
        <v>0</v>
      </c>
      <c r="H174" s="6">
        <v>0</v>
      </c>
      <c r="I174" s="67">
        <v>0</v>
      </c>
      <c r="J174" s="68"/>
      <c r="K174" s="67">
        <v>0</v>
      </c>
      <c r="L174" s="68"/>
      <c r="M174" s="79"/>
    </row>
    <row r="175" spans="1:13" ht="20.25" customHeight="1">
      <c r="A175" s="140"/>
      <c r="B175" s="144"/>
      <c r="C175" s="1" t="s">
        <v>22</v>
      </c>
      <c r="D175" s="8">
        <v>0</v>
      </c>
      <c r="E175" s="67">
        <v>0</v>
      </c>
      <c r="F175" s="68"/>
      <c r="G175" s="6">
        <v>0</v>
      </c>
      <c r="H175" s="6">
        <v>0</v>
      </c>
      <c r="I175" s="67">
        <v>0</v>
      </c>
      <c r="J175" s="68"/>
      <c r="K175" s="67">
        <v>0</v>
      </c>
      <c r="L175" s="68"/>
      <c r="M175" s="140"/>
    </row>
    <row r="176" spans="1:13" ht="28.5" customHeight="1">
      <c r="A176" s="35" t="s">
        <v>111</v>
      </c>
      <c r="B176" s="28" t="s">
        <v>112</v>
      </c>
      <c r="C176" s="23" t="s">
        <v>15</v>
      </c>
      <c r="D176" s="13">
        <f>E176</f>
        <v>0</v>
      </c>
      <c r="E176" s="71">
        <v>0</v>
      </c>
      <c r="F176" s="72"/>
      <c r="G176" s="8">
        <v>0</v>
      </c>
      <c r="H176" s="8">
        <v>0</v>
      </c>
      <c r="I176" s="75">
        <v>0</v>
      </c>
      <c r="J176" s="76"/>
      <c r="K176" s="75">
        <v>0</v>
      </c>
      <c r="L176" s="145"/>
      <c r="M176" s="48" t="s">
        <v>113</v>
      </c>
    </row>
    <row r="177" spans="1:13" ht="29.1" customHeight="1">
      <c r="A177" s="127" t="s">
        <v>114</v>
      </c>
      <c r="B177" s="121" t="s">
        <v>115</v>
      </c>
      <c r="C177" s="23" t="s">
        <v>28</v>
      </c>
      <c r="D177" s="13">
        <v>0</v>
      </c>
      <c r="E177" s="67">
        <v>0</v>
      </c>
      <c r="F177" s="68"/>
      <c r="G177" s="6">
        <v>0</v>
      </c>
      <c r="H177" s="6">
        <v>0</v>
      </c>
      <c r="I177" s="67">
        <v>0</v>
      </c>
      <c r="J177" s="68"/>
      <c r="K177" s="67">
        <v>0</v>
      </c>
      <c r="L177" s="146"/>
      <c r="M177" s="127" t="s">
        <v>116</v>
      </c>
    </row>
    <row r="178" spans="1:13" ht="20.100000000000001" customHeight="1">
      <c r="A178" s="127"/>
      <c r="B178" s="121"/>
      <c r="C178" s="23" t="s">
        <v>29</v>
      </c>
      <c r="D178" s="13">
        <v>0</v>
      </c>
      <c r="E178" s="67">
        <v>0</v>
      </c>
      <c r="F178" s="68"/>
      <c r="G178" s="6">
        <v>0</v>
      </c>
      <c r="H178" s="6">
        <v>0</v>
      </c>
      <c r="I178" s="67">
        <v>0</v>
      </c>
      <c r="J178" s="68"/>
      <c r="K178" s="67">
        <v>0</v>
      </c>
      <c r="L178" s="146"/>
      <c r="M178" s="127"/>
    </row>
    <row r="179" spans="1:13" ht="42" customHeight="1">
      <c r="A179" s="127"/>
      <c r="B179" s="121"/>
      <c r="C179" s="22" t="s">
        <v>21</v>
      </c>
      <c r="D179" s="13">
        <f>E179</f>
        <v>0</v>
      </c>
      <c r="E179" s="69">
        <v>0</v>
      </c>
      <c r="F179" s="70"/>
      <c r="G179" s="6">
        <v>0</v>
      </c>
      <c r="H179" s="6">
        <v>0</v>
      </c>
      <c r="I179" s="67">
        <v>0</v>
      </c>
      <c r="J179" s="68"/>
      <c r="K179" s="67">
        <v>0</v>
      </c>
      <c r="L179" s="146"/>
      <c r="M179" s="127"/>
    </row>
    <row r="180" spans="1:13" ht="27" customHeight="1">
      <c r="A180" s="130"/>
      <c r="B180" s="131"/>
      <c r="C180" s="22" t="s">
        <v>30</v>
      </c>
      <c r="D180" s="13">
        <v>0</v>
      </c>
      <c r="E180" s="67">
        <v>0</v>
      </c>
      <c r="F180" s="68"/>
      <c r="G180" s="6">
        <v>0</v>
      </c>
      <c r="H180" s="6">
        <v>0</v>
      </c>
      <c r="I180" s="67">
        <v>0</v>
      </c>
      <c r="J180" s="68"/>
      <c r="K180" s="67">
        <v>0</v>
      </c>
      <c r="L180" s="146"/>
      <c r="M180" s="130"/>
    </row>
    <row r="181" spans="1:13" ht="22.5" customHeight="1">
      <c r="A181" s="141" t="s">
        <v>117</v>
      </c>
      <c r="B181" s="74" t="s">
        <v>52</v>
      </c>
      <c r="C181" s="1" t="s">
        <v>15</v>
      </c>
      <c r="D181" s="8">
        <v>0</v>
      </c>
      <c r="E181" s="75">
        <v>0</v>
      </c>
      <c r="F181" s="76"/>
      <c r="G181" s="8">
        <v>0</v>
      </c>
      <c r="H181" s="8">
        <v>0</v>
      </c>
      <c r="I181" s="75">
        <v>0</v>
      </c>
      <c r="J181" s="76"/>
      <c r="K181" s="75">
        <v>0</v>
      </c>
      <c r="L181" s="76"/>
      <c r="M181" s="141" t="s">
        <v>118</v>
      </c>
    </row>
    <row r="182" spans="1:13" ht="18.75" customHeight="1">
      <c r="A182" s="79"/>
      <c r="B182" s="59"/>
      <c r="C182" s="1" t="s">
        <v>28</v>
      </c>
      <c r="D182" s="8">
        <v>0</v>
      </c>
      <c r="E182" s="67">
        <v>0</v>
      </c>
      <c r="F182" s="68"/>
      <c r="G182" s="6">
        <v>0</v>
      </c>
      <c r="H182" s="6">
        <v>0</v>
      </c>
      <c r="I182" s="67">
        <v>0</v>
      </c>
      <c r="J182" s="68"/>
      <c r="K182" s="67">
        <v>0</v>
      </c>
      <c r="L182" s="68"/>
      <c r="M182" s="79"/>
    </row>
    <row r="183" spans="1:13" ht="18" customHeight="1">
      <c r="A183" s="79"/>
      <c r="B183" s="59"/>
      <c r="C183" s="1" t="s">
        <v>29</v>
      </c>
      <c r="D183" s="8">
        <v>0</v>
      </c>
      <c r="E183" s="67">
        <v>0</v>
      </c>
      <c r="F183" s="68"/>
      <c r="G183" s="6">
        <v>0</v>
      </c>
      <c r="H183" s="6">
        <v>0</v>
      </c>
      <c r="I183" s="67">
        <v>0</v>
      </c>
      <c r="J183" s="68"/>
      <c r="K183" s="142">
        <v>0</v>
      </c>
      <c r="L183" s="143"/>
      <c r="M183" s="79"/>
    </row>
    <row r="184" spans="1:13" ht="42" customHeight="1">
      <c r="A184" s="79"/>
      <c r="B184" s="59"/>
      <c r="C184" s="2" t="s">
        <v>21</v>
      </c>
      <c r="D184" s="8">
        <v>0</v>
      </c>
      <c r="E184" s="67">
        <v>0</v>
      </c>
      <c r="F184" s="68"/>
      <c r="G184" s="6">
        <v>0</v>
      </c>
      <c r="H184" s="6">
        <v>0</v>
      </c>
      <c r="I184" s="67">
        <v>0</v>
      </c>
      <c r="J184" s="68"/>
      <c r="K184" s="67">
        <v>0</v>
      </c>
      <c r="L184" s="68"/>
      <c r="M184" s="79"/>
    </row>
    <row r="185" spans="1:13" ht="27.95" customHeight="1">
      <c r="A185" s="80"/>
      <c r="B185" s="60"/>
      <c r="C185" s="2" t="s">
        <v>30</v>
      </c>
      <c r="D185" s="8">
        <v>0</v>
      </c>
      <c r="E185" s="67">
        <v>0</v>
      </c>
      <c r="F185" s="68"/>
      <c r="G185" s="6">
        <v>0</v>
      </c>
      <c r="H185" s="6">
        <v>0</v>
      </c>
      <c r="I185" s="67">
        <v>0</v>
      </c>
      <c r="J185" s="68"/>
      <c r="K185" s="67">
        <v>0</v>
      </c>
      <c r="L185" s="68"/>
      <c r="M185" s="80"/>
    </row>
    <row r="186" spans="1:13" ht="21" customHeight="1">
      <c r="A186" s="58" t="s">
        <v>119</v>
      </c>
      <c r="B186" s="58" t="s">
        <v>52</v>
      </c>
      <c r="C186" s="1" t="s">
        <v>15</v>
      </c>
      <c r="D186" s="13">
        <f>E186</f>
        <v>217.6</v>
      </c>
      <c r="E186" s="71">
        <f>E189</f>
        <v>217.6</v>
      </c>
      <c r="F186" s="72"/>
      <c r="G186" s="8">
        <v>0</v>
      </c>
      <c r="H186" s="8">
        <v>0</v>
      </c>
      <c r="I186" s="75">
        <v>0</v>
      </c>
      <c r="J186" s="76"/>
      <c r="K186" s="75">
        <v>0</v>
      </c>
      <c r="L186" s="76"/>
      <c r="M186" s="78" t="s">
        <v>120</v>
      </c>
    </row>
    <row r="187" spans="1:13" ht="21.95" customHeight="1">
      <c r="A187" s="59"/>
      <c r="B187" s="59"/>
      <c r="C187" s="1" t="s">
        <v>28</v>
      </c>
      <c r="D187" s="8">
        <v>0</v>
      </c>
      <c r="E187" s="67">
        <v>0</v>
      </c>
      <c r="F187" s="68"/>
      <c r="G187" s="6">
        <v>0</v>
      </c>
      <c r="H187" s="6">
        <v>0</v>
      </c>
      <c r="I187" s="67">
        <v>0</v>
      </c>
      <c r="J187" s="68"/>
      <c r="K187" s="67">
        <v>0</v>
      </c>
      <c r="L187" s="68"/>
      <c r="M187" s="79"/>
    </row>
    <row r="188" spans="1:13" ht="21" customHeight="1">
      <c r="A188" s="59"/>
      <c r="B188" s="59"/>
      <c r="C188" s="1" t="s">
        <v>29</v>
      </c>
      <c r="D188" s="8">
        <v>0</v>
      </c>
      <c r="E188" s="67">
        <v>0</v>
      </c>
      <c r="F188" s="68"/>
      <c r="G188" s="6">
        <v>0</v>
      </c>
      <c r="H188" s="6">
        <v>0</v>
      </c>
      <c r="I188" s="67">
        <v>0</v>
      </c>
      <c r="J188" s="68"/>
      <c r="K188" s="67">
        <v>0</v>
      </c>
      <c r="L188" s="68"/>
      <c r="M188" s="79"/>
    </row>
    <row r="189" spans="1:13" ht="42" customHeight="1">
      <c r="A189" s="59"/>
      <c r="B189" s="59"/>
      <c r="C189" s="2" t="s">
        <v>21</v>
      </c>
      <c r="D189" s="13">
        <f>E189</f>
        <v>217.6</v>
      </c>
      <c r="E189" s="69">
        <v>217.6</v>
      </c>
      <c r="F189" s="70"/>
      <c r="G189" s="6">
        <v>0</v>
      </c>
      <c r="H189" s="6">
        <v>0</v>
      </c>
      <c r="I189" s="67">
        <v>0</v>
      </c>
      <c r="J189" s="68"/>
      <c r="K189" s="67">
        <v>0</v>
      </c>
      <c r="L189" s="68"/>
      <c r="M189" s="79"/>
    </row>
    <row r="190" spans="1:13" ht="45" customHeight="1">
      <c r="A190" s="144"/>
      <c r="B190" s="144"/>
      <c r="C190" s="1" t="s">
        <v>22</v>
      </c>
      <c r="D190" s="8">
        <v>0</v>
      </c>
      <c r="E190" s="67">
        <v>0</v>
      </c>
      <c r="F190" s="68"/>
      <c r="G190" s="6">
        <v>0</v>
      </c>
      <c r="H190" s="6">
        <v>0</v>
      </c>
      <c r="I190" s="67">
        <v>0</v>
      </c>
      <c r="J190" s="68"/>
      <c r="K190" s="67">
        <v>0</v>
      </c>
      <c r="L190" s="68"/>
      <c r="M190" s="80"/>
    </row>
    <row r="191" spans="1:13" ht="18.95" customHeight="1">
      <c r="A191" s="120" t="s">
        <v>121</v>
      </c>
      <c r="B191" s="120" t="s">
        <v>122</v>
      </c>
      <c r="C191" s="23" t="s">
        <v>15</v>
      </c>
      <c r="D191" s="8">
        <f>E191</f>
        <v>1000</v>
      </c>
      <c r="E191" s="75">
        <f>E194</f>
        <v>1000</v>
      </c>
      <c r="F191" s="76"/>
      <c r="G191" s="8">
        <v>0</v>
      </c>
      <c r="H191" s="8">
        <v>0</v>
      </c>
      <c r="I191" s="75">
        <v>0</v>
      </c>
      <c r="J191" s="76"/>
      <c r="K191" s="75">
        <v>0</v>
      </c>
      <c r="L191" s="76"/>
      <c r="M191" s="58" t="s">
        <v>123</v>
      </c>
    </row>
    <row r="192" spans="1:13" ht="21.95" customHeight="1">
      <c r="A192" s="121"/>
      <c r="B192" s="121"/>
      <c r="C192" s="23" t="s">
        <v>28</v>
      </c>
      <c r="D192" s="8">
        <v>0</v>
      </c>
      <c r="E192" s="67">
        <v>0</v>
      </c>
      <c r="F192" s="68"/>
      <c r="G192" s="6">
        <v>0</v>
      </c>
      <c r="H192" s="6">
        <v>0</v>
      </c>
      <c r="I192" s="67">
        <v>0</v>
      </c>
      <c r="J192" s="68"/>
      <c r="K192" s="67">
        <v>0</v>
      </c>
      <c r="L192" s="68"/>
      <c r="M192" s="59"/>
    </row>
    <row r="193" spans="1:13" ht="14.1" customHeight="1">
      <c r="A193" s="121"/>
      <c r="B193" s="121"/>
      <c r="C193" s="25" t="s">
        <v>29</v>
      </c>
      <c r="D193" s="8">
        <v>0</v>
      </c>
      <c r="E193" s="67">
        <v>0</v>
      </c>
      <c r="F193" s="68"/>
      <c r="G193" s="6">
        <v>0</v>
      </c>
      <c r="H193" s="6">
        <v>0</v>
      </c>
      <c r="I193" s="67">
        <v>0</v>
      </c>
      <c r="J193" s="68"/>
      <c r="K193" s="67">
        <v>0</v>
      </c>
      <c r="L193" s="68"/>
      <c r="M193" s="59"/>
    </row>
    <row r="194" spans="1:13" ht="25.5" customHeight="1">
      <c r="A194" s="121"/>
      <c r="B194" s="121"/>
      <c r="C194" s="27" t="s">
        <v>124</v>
      </c>
      <c r="D194" s="21">
        <f>E194</f>
        <v>1000</v>
      </c>
      <c r="E194" s="67">
        <v>1000</v>
      </c>
      <c r="F194" s="68"/>
      <c r="G194" s="6">
        <v>0</v>
      </c>
      <c r="H194" s="6">
        <v>0</v>
      </c>
      <c r="I194" s="67">
        <v>0</v>
      </c>
      <c r="J194" s="68"/>
      <c r="K194" s="67">
        <v>0</v>
      </c>
      <c r="L194" s="68"/>
      <c r="M194" s="60"/>
    </row>
    <row r="195" spans="1:13" ht="25.5" customHeight="1">
      <c r="A195" s="121"/>
      <c r="B195" s="127" t="s">
        <v>125</v>
      </c>
      <c r="C195" s="31" t="s">
        <v>126</v>
      </c>
      <c r="D195" s="44"/>
      <c r="E195" s="142"/>
      <c r="F195" s="143"/>
      <c r="G195" s="43"/>
      <c r="H195" s="43"/>
      <c r="I195" s="142"/>
      <c r="J195" s="143"/>
      <c r="K195" s="142"/>
      <c r="L195" s="143"/>
      <c r="M195" s="58"/>
    </row>
    <row r="196" spans="1:13" ht="16.5" customHeight="1">
      <c r="A196" s="131"/>
      <c r="B196" s="130"/>
      <c r="C196" s="26" t="s">
        <v>22</v>
      </c>
      <c r="D196" s="8">
        <v>0</v>
      </c>
      <c r="E196" s="67">
        <v>0</v>
      </c>
      <c r="F196" s="68"/>
      <c r="G196" s="6">
        <v>0</v>
      </c>
      <c r="H196" s="6">
        <v>0</v>
      </c>
      <c r="I196" s="67">
        <v>0</v>
      </c>
      <c r="J196" s="68"/>
      <c r="K196" s="67">
        <v>0</v>
      </c>
      <c r="L196" s="68"/>
      <c r="M196" s="60"/>
    </row>
    <row r="197" spans="1:13" ht="20.100000000000001" customHeight="1">
      <c r="A197" s="141" t="s">
        <v>127</v>
      </c>
      <c r="B197" s="74" t="s">
        <v>52</v>
      </c>
      <c r="C197" s="1" t="s">
        <v>15</v>
      </c>
      <c r="D197" s="8">
        <f>E197</f>
        <v>450</v>
      </c>
      <c r="E197" s="75">
        <f>E200</f>
        <v>450</v>
      </c>
      <c r="F197" s="76"/>
      <c r="G197" s="8">
        <v>0</v>
      </c>
      <c r="H197" s="8">
        <v>0</v>
      </c>
      <c r="I197" s="75">
        <v>0</v>
      </c>
      <c r="J197" s="76"/>
      <c r="K197" s="75">
        <v>0</v>
      </c>
      <c r="L197" s="76"/>
      <c r="M197" s="78" t="s">
        <v>120</v>
      </c>
    </row>
    <row r="198" spans="1:13" ht="21.95" customHeight="1">
      <c r="A198" s="79"/>
      <c r="B198" s="59"/>
      <c r="C198" s="1" t="s">
        <v>28</v>
      </c>
      <c r="D198" s="8">
        <v>0</v>
      </c>
      <c r="E198" s="67">
        <v>0</v>
      </c>
      <c r="F198" s="68"/>
      <c r="G198" s="6">
        <v>0</v>
      </c>
      <c r="H198" s="6">
        <v>0</v>
      </c>
      <c r="I198" s="67">
        <v>0</v>
      </c>
      <c r="J198" s="68"/>
      <c r="K198" s="67">
        <v>0</v>
      </c>
      <c r="L198" s="68"/>
      <c r="M198" s="79"/>
    </row>
    <row r="199" spans="1:13" ht="16.5" customHeight="1">
      <c r="A199" s="79"/>
      <c r="B199" s="59"/>
      <c r="C199" s="1" t="s">
        <v>29</v>
      </c>
      <c r="D199" s="8">
        <v>0</v>
      </c>
      <c r="E199" s="67">
        <v>0</v>
      </c>
      <c r="F199" s="68"/>
      <c r="G199" s="6">
        <v>0</v>
      </c>
      <c r="H199" s="6">
        <v>0</v>
      </c>
      <c r="I199" s="67">
        <v>0</v>
      </c>
      <c r="J199" s="68"/>
      <c r="K199" s="67">
        <v>0</v>
      </c>
      <c r="L199" s="68"/>
      <c r="M199" s="79"/>
    </row>
    <row r="200" spans="1:13" ht="41.1" customHeight="1">
      <c r="A200" s="79"/>
      <c r="B200" s="59"/>
      <c r="C200" s="2" t="s">
        <v>21</v>
      </c>
      <c r="D200" s="8">
        <f>E200</f>
        <v>450</v>
      </c>
      <c r="E200" s="67">
        <v>450</v>
      </c>
      <c r="F200" s="68"/>
      <c r="G200" s="6">
        <v>0</v>
      </c>
      <c r="H200" s="6">
        <v>0</v>
      </c>
      <c r="I200" s="67">
        <v>0</v>
      </c>
      <c r="J200" s="68"/>
      <c r="K200" s="67">
        <v>0</v>
      </c>
      <c r="L200" s="68"/>
      <c r="M200" s="79"/>
    </row>
    <row r="201" spans="1:13" ht="20.25" customHeight="1">
      <c r="A201" s="80"/>
      <c r="B201" s="60"/>
      <c r="C201" s="1" t="s">
        <v>22</v>
      </c>
      <c r="D201" s="8">
        <v>0</v>
      </c>
      <c r="E201" s="67">
        <v>0</v>
      </c>
      <c r="F201" s="68"/>
      <c r="G201" s="6">
        <v>0</v>
      </c>
      <c r="H201" s="6">
        <v>0</v>
      </c>
      <c r="I201" s="67">
        <v>0</v>
      </c>
      <c r="J201" s="68"/>
      <c r="K201" s="67">
        <v>0</v>
      </c>
      <c r="L201" s="68"/>
      <c r="M201" s="80"/>
    </row>
    <row r="202" spans="1:13" ht="21.95" customHeight="1">
      <c r="A202" s="78" t="s">
        <v>128</v>
      </c>
      <c r="B202" s="58" t="s">
        <v>52</v>
      </c>
      <c r="C202" s="1" t="s">
        <v>15</v>
      </c>
      <c r="D202" s="13">
        <f>E202+G202+H202+I202+K202</f>
        <v>36016.400000000001</v>
      </c>
      <c r="E202" s="71">
        <f>E203+E204</f>
        <v>3439.7</v>
      </c>
      <c r="F202" s="72"/>
      <c r="G202" s="13">
        <v>7684.4</v>
      </c>
      <c r="H202" s="13">
        <v>7986.4</v>
      </c>
      <c r="I202" s="71">
        <v>8295.2999999999993</v>
      </c>
      <c r="J202" s="72"/>
      <c r="K202" s="71">
        <v>8610.6</v>
      </c>
      <c r="L202" s="72"/>
      <c r="M202" s="58" t="s">
        <v>129</v>
      </c>
    </row>
    <row r="203" spans="1:13" ht="25.5" customHeight="1">
      <c r="A203" s="79"/>
      <c r="B203" s="59"/>
      <c r="C203" s="2" t="s">
        <v>18</v>
      </c>
      <c r="D203" s="13">
        <f>E203+G203+H203+I203+K203</f>
        <v>12858.1</v>
      </c>
      <c r="E203" s="69">
        <v>1715.5</v>
      </c>
      <c r="F203" s="70"/>
      <c r="G203" s="14">
        <v>2629.2</v>
      </c>
      <c r="H203" s="14">
        <v>2729.1</v>
      </c>
      <c r="I203" s="69">
        <v>2838.2</v>
      </c>
      <c r="J203" s="70"/>
      <c r="K203" s="69">
        <v>2946.1</v>
      </c>
      <c r="L203" s="70"/>
      <c r="M203" s="59"/>
    </row>
    <row r="204" spans="1:13" ht="14.1" customHeight="1">
      <c r="A204" s="79"/>
      <c r="B204" s="59"/>
      <c r="C204" s="1" t="s">
        <v>29</v>
      </c>
      <c r="D204" s="13">
        <f>E204+G204+H204+I204+K204</f>
        <v>23158.300000000003</v>
      </c>
      <c r="E204" s="69">
        <v>1724.2</v>
      </c>
      <c r="F204" s="70"/>
      <c r="G204" s="14">
        <v>5055.2</v>
      </c>
      <c r="H204" s="14">
        <v>5257.3</v>
      </c>
      <c r="I204" s="69">
        <v>5457.1</v>
      </c>
      <c r="J204" s="70"/>
      <c r="K204" s="69">
        <v>5664.5</v>
      </c>
      <c r="L204" s="70"/>
      <c r="M204" s="59"/>
    </row>
    <row r="205" spans="1:13" ht="42" customHeight="1">
      <c r="A205" s="79"/>
      <c r="B205" s="59"/>
      <c r="C205" s="2" t="s">
        <v>21</v>
      </c>
      <c r="D205" s="8">
        <v>0</v>
      </c>
      <c r="E205" s="67">
        <v>0</v>
      </c>
      <c r="F205" s="68"/>
      <c r="G205" s="6">
        <v>0</v>
      </c>
      <c r="H205" s="6">
        <v>0</v>
      </c>
      <c r="I205" s="67">
        <v>0</v>
      </c>
      <c r="J205" s="68"/>
      <c r="K205" s="67">
        <v>0</v>
      </c>
      <c r="L205" s="68"/>
      <c r="M205" s="59"/>
    </row>
    <row r="206" spans="1:13" ht="18" customHeight="1">
      <c r="A206" s="140"/>
      <c r="B206" s="60"/>
      <c r="C206" s="1" t="s">
        <v>22</v>
      </c>
      <c r="D206" s="8">
        <v>0</v>
      </c>
      <c r="E206" s="67">
        <v>0</v>
      </c>
      <c r="F206" s="68"/>
      <c r="G206" s="6">
        <v>0</v>
      </c>
      <c r="H206" s="6">
        <v>0</v>
      </c>
      <c r="I206" s="67">
        <v>0</v>
      </c>
      <c r="J206" s="68"/>
      <c r="K206" s="67">
        <v>0</v>
      </c>
      <c r="L206" s="68"/>
      <c r="M206" s="60"/>
    </row>
    <row r="207" spans="1:13" ht="27" customHeight="1">
      <c r="A207" s="126" t="s">
        <v>130</v>
      </c>
      <c r="B207" s="138" t="s">
        <v>131</v>
      </c>
      <c r="C207" s="1" t="s">
        <v>15</v>
      </c>
      <c r="D207" s="13">
        <f>E207</f>
        <v>817.40000000000009</v>
      </c>
      <c r="E207" s="71">
        <f>E209+E210</f>
        <v>817.40000000000009</v>
      </c>
      <c r="F207" s="72"/>
      <c r="G207" s="8">
        <v>0</v>
      </c>
      <c r="H207" s="8">
        <v>0</v>
      </c>
      <c r="I207" s="75">
        <v>0</v>
      </c>
      <c r="J207" s="76"/>
      <c r="K207" s="75">
        <v>0</v>
      </c>
      <c r="L207" s="76"/>
      <c r="M207" s="115" t="s">
        <v>209</v>
      </c>
    </row>
    <row r="208" spans="1:13" ht="21.95" customHeight="1">
      <c r="A208" s="127"/>
      <c r="B208" s="139"/>
      <c r="C208" s="1" t="s">
        <v>28</v>
      </c>
      <c r="D208" s="8">
        <v>0</v>
      </c>
      <c r="E208" s="67">
        <v>0</v>
      </c>
      <c r="F208" s="68"/>
      <c r="G208" s="6">
        <v>0</v>
      </c>
      <c r="H208" s="6">
        <v>0</v>
      </c>
      <c r="I208" s="67">
        <v>0</v>
      </c>
      <c r="J208" s="68"/>
      <c r="K208" s="67">
        <v>0</v>
      </c>
      <c r="L208" s="68"/>
      <c r="M208" s="79"/>
    </row>
    <row r="209" spans="1:13" ht="21" customHeight="1">
      <c r="A209" s="127"/>
      <c r="B209" s="139"/>
      <c r="C209" s="1" t="s">
        <v>29</v>
      </c>
      <c r="D209" s="13">
        <f>E209</f>
        <v>403.6</v>
      </c>
      <c r="E209" s="69">
        <v>403.6</v>
      </c>
      <c r="F209" s="70"/>
      <c r="G209" s="6">
        <v>0</v>
      </c>
      <c r="H209" s="6">
        <v>0</v>
      </c>
      <c r="I209" s="67">
        <v>0</v>
      </c>
      <c r="J209" s="68"/>
      <c r="K209" s="67">
        <v>0</v>
      </c>
      <c r="L209" s="68"/>
      <c r="M209" s="79"/>
    </row>
    <row r="210" spans="1:13" ht="42" customHeight="1">
      <c r="A210" s="127"/>
      <c r="B210" s="139"/>
      <c r="C210" s="2" t="s">
        <v>21</v>
      </c>
      <c r="D210" s="13">
        <f>E210</f>
        <v>413.8</v>
      </c>
      <c r="E210" s="69">
        <v>413.8</v>
      </c>
      <c r="F210" s="70"/>
      <c r="G210" s="6">
        <v>0</v>
      </c>
      <c r="H210" s="6">
        <v>0</v>
      </c>
      <c r="I210" s="67">
        <v>0</v>
      </c>
      <c r="J210" s="68"/>
      <c r="K210" s="67">
        <v>0</v>
      </c>
      <c r="L210" s="68"/>
      <c r="M210" s="79"/>
    </row>
    <row r="211" spans="1:13" ht="20.25" customHeight="1">
      <c r="A211" s="127"/>
      <c r="B211" s="139"/>
      <c r="C211" s="1" t="s">
        <v>22</v>
      </c>
      <c r="D211" s="8">
        <v>0</v>
      </c>
      <c r="E211" s="67">
        <v>0</v>
      </c>
      <c r="F211" s="68"/>
      <c r="G211" s="6">
        <v>0</v>
      </c>
      <c r="H211" s="6">
        <v>0</v>
      </c>
      <c r="I211" s="67">
        <v>0</v>
      </c>
      <c r="J211" s="68"/>
      <c r="K211" s="67">
        <v>0</v>
      </c>
      <c r="L211" s="68"/>
      <c r="M211" s="80"/>
    </row>
    <row r="212" spans="1:13" ht="21" customHeight="1">
      <c r="A212" s="118" t="s">
        <v>132</v>
      </c>
      <c r="B212" s="120" t="s">
        <v>17</v>
      </c>
      <c r="C212" s="23" t="s">
        <v>15</v>
      </c>
      <c r="D212" s="13">
        <f>E212+G212+H212+I212+K212</f>
        <v>12977.199999999997</v>
      </c>
      <c r="E212" s="71">
        <f>E213+E214+E215</f>
        <v>8791</v>
      </c>
      <c r="F212" s="72"/>
      <c r="G212" s="13">
        <v>986.3</v>
      </c>
      <c r="H212" s="13">
        <v>1025.8</v>
      </c>
      <c r="I212" s="71">
        <v>1066.8</v>
      </c>
      <c r="J212" s="72"/>
      <c r="K212" s="71">
        <v>1107.3</v>
      </c>
      <c r="L212" s="72"/>
      <c r="M212" s="78" t="s">
        <v>133</v>
      </c>
    </row>
    <row r="213" spans="1:13" ht="21" customHeight="1">
      <c r="A213" s="119"/>
      <c r="B213" s="121"/>
      <c r="C213" s="23" t="s">
        <v>28</v>
      </c>
      <c r="D213" s="13">
        <f>E213+G213+H213+I213+K213</f>
        <v>6453.8</v>
      </c>
      <c r="E213" s="69">
        <f>6461.2-7.4</f>
        <v>6453.8</v>
      </c>
      <c r="F213" s="70"/>
      <c r="G213" s="6">
        <v>0</v>
      </c>
      <c r="H213" s="6">
        <v>0</v>
      </c>
      <c r="I213" s="67">
        <v>0</v>
      </c>
      <c r="J213" s="68"/>
      <c r="K213" s="67">
        <v>0</v>
      </c>
      <c r="L213" s="68"/>
      <c r="M213" s="79"/>
    </row>
    <row r="214" spans="1:13" ht="21.2" customHeight="1">
      <c r="A214" s="119"/>
      <c r="B214" s="121"/>
      <c r="C214" s="23" t="s">
        <v>29</v>
      </c>
      <c r="D214" s="13">
        <f>E214+G214+H214+I214+K214</f>
        <v>717.1</v>
      </c>
      <c r="E214" s="69">
        <f>717.9-0.8</f>
        <v>717.1</v>
      </c>
      <c r="F214" s="70"/>
      <c r="G214" s="6">
        <v>0</v>
      </c>
      <c r="H214" s="6">
        <v>0</v>
      </c>
      <c r="I214" s="67">
        <v>0</v>
      </c>
      <c r="J214" s="68"/>
      <c r="K214" s="67">
        <v>0</v>
      </c>
      <c r="L214" s="68"/>
      <c r="M214" s="80"/>
    </row>
    <row r="215" spans="1:13" ht="42" customHeight="1">
      <c r="A215" s="119" t="s">
        <v>134</v>
      </c>
      <c r="B215" s="121"/>
      <c r="C215" s="22" t="s">
        <v>21</v>
      </c>
      <c r="D215" s="13">
        <f>E215+G215+H215+I215+K215</f>
        <v>5806.3</v>
      </c>
      <c r="E215" s="69">
        <f>1169.8+7.2+443.1</f>
        <v>1620.1</v>
      </c>
      <c r="F215" s="70"/>
      <c r="G215" s="14">
        <v>986.3</v>
      </c>
      <c r="H215" s="14">
        <v>1025.8</v>
      </c>
      <c r="I215" s="69">
        <v>1066.8</v>
      </c>
      <c r="J215" s="70"/>
      <c r="K215" s="69">
        <v>1107.3</v>
      </c>
      <c r="L215" s="70"/>
      <c r="M215" s="58"/>
    </row>
    <row r="216" spans="1:13" ht="30.95" customHeight="1">
      <c r="A216" s="129"/>
      <c r="B216" s="131"/>
      <c r="C216" s="23" t="s">
        <v>22</v>
      </c>
      <c r="D216" s="8">
        <v>0</v>
      </c>
      <c r="E216" s="67">
        <v>0</v>
      </c>
      <c r="F216" s="68"/>
      <c r="G216" s="6">
        <v>0</v>
      </c>
      <c r="H216" s="6">
        <v>0</v>
      </c>
      <c r="I216" s="67">
        <v>0</v>
      </c>
      <c r="J216" s="68"/>
      <c r="K216" s="67">
        <v>0</v>
      </c>
      <c r="L216" s="68"/>
      <c r="M216" s="60"/>
    </row>
    <row r="217" spans="1:13" ht="30.95" customHeight="1">
      <c r="A217" s="137" t="s">
        <v>195</v>
      </c>
      <c r="B217" s="59" t="s">
        <v>81</v>
      </c>
      <c r="C217" s="1" t="s">
        <v>15</v>
      </c>
      <c r="D217" s="13">
        <f>E217+G217+H217+I217+K217</f>
        <v>18433.900000000001</v>
      </c>
      <c r="E217" s="71">
        <f>E220+E219</f>
        <v>4198</v>
      </c>
      <c r="F217" s="72"/>
      <c r="G217" s="13">
        <v>3352.4</v>
      </c>
      <c r="H217" s="13">
        <v>3486.5</v>
      </c>
      <c r="I217" s="71">
        <v>3626</v>
      </c>
      <c r="J217" s="72"/>
      <c r="K217" s="71">
        <v>3771</v>
      </c>
      <c r="L217" s="72"/>
      <c r="M217" s="115" t="s">
        <v>196</v>
      </c>
    </row>
    <row r="218" spans="1:13" ht="25.5" customHeight="1">
      <c r="A218" s="59"/>
      <c r="B218" s="59"/>
      <c r="C218" s="2" t="s">
        <v>18</v>
      </c>
      <c r="D218" s="8">
        <v>0</v>
      </c>
      <c r="E218" s="67">
        <v>0</v>
      </c>
      <c r="F218" s="68"/>
      <c r="G218" s="6">
        <v>0</v>
      </c>
      <c r="H218" s="6">
        <v>0</v>
      </c>
      <c r="I218" s="67">
        <v>0</v>
      </c>
      <c r="J218" s="68"/>
      <c r="K218" s="67">
        <v>0</v>
      </c>
      <c r="L218" s="68"/>
      <c r="M218" s="79"/>
    </row>
    <row r="219" spans="1:13" ht="21.95" customHeight="1">
      <c r="A219" s="59"/>
      <c r="B219" s="59"/>
      <c r="C219" s="1" t="s">
        <v>29</v>
      </c>
      <c r="D219" s="13">
        <f>E219</f>
        <v>517.5</v>
      </c>
      <c r="E219" s="69">
        <v>517.5</v>
      </c>
      <c r="F219" s="70"/>
      <c r="G219" s="6">
        <v>0</v>
      </c>
      <c r="H219" s="6">
        <v>0</v>
      </c>
      <c r="I219" s="67">
        <v>0</v>
      </c>
      <c r="J219" s="68"/>
      <c r="K219" s="67">
        <v>0</v>
      </c>
      <c r="L219" s="68"/>
      <c r="M219" s="79"/>
    </row>
    <row r="220" spans="1:13" ht="41.1" customHeight="1">
      <c r="A220" s="59"/>
      <c r="B220" s="59"/>
      <c r="C220" s="2" t="s">
        <v>21</v>
      </c>
      <c r="D220" s="13">
        <f>E220+G220+H220+I220+K220</f>
        <v>17916.400000000001</v>
      </c>
      <c r="E220" s="69">
        <v>3680.5</v>
      </c>
      <c r="F220" s="70"/>
      <c r="G220" s="14">
        <v>3352.4</v>
      </c>
      <c r="H220" s="14">
        <v>3486.5</v>
      </c>
      <c r="I220" s="69">
        <v>3626</v>
      </c>
      <c r="J220" s="70"/>
      <c r="K220" s="69">
        <v>3771</v>
      </c>
      <c r="L220" s="70"/>
      <c r="M220" s="79"/>
    </row>
    <row r="221" spans="1:13" ht="186" customHeight="1">
      <c r="A221" s="60"/>
      <c r="B221" s="60"/>
      <c r="C221" s="1" t="s">
        <v>22</v>
      </c>
      <c r="D221" s="8">
        <v>0</v>
      </c>
      <c r="E221" s="67">
        <v>0</v>
      </c>
      <c r="F221" s="68"/>
      <c r="G221" s="6">
        <v>0</v>
      </c>
      <c r="H221" s="6">
        <v>0</v>
      </c>
      <c r="I221" s="67">
        <v>0</v>
      </c>
      <c r="J221" s="68"/>
      <c r="K221" s="67">
        <v>0</v>
      </c>
      <c r="L221" s="68"/>
      <c r="M221" s="80"/>
    </row>
    <row r="222" spans="1:13" ht="12.95" customHeight="1">
      <c r="A222" s="58" t="s">
        <v>135</v>
      </c>
      <c r="B222" s="58" t="s">
        <v>84</v>
      </c>
      <c r="C222" s="1" t="s">
        <v>15</v>
      </c>
      <c r="D222" s="13">
        <f>E222+G222+H222+I222+K222</f>
        <v>5282</v>
      </c>
      <c r="E222" s="71">
        <f>E225</f>
        <v>952.7</v>
      </c>
      <c r="F222" s="72"/>
      <c r="G222" s="13">
        <v>1019.5</v>
      </c>
      <c r="H222" s="13">
        <v>1060.3</v>
      </c>
      <c r="I222" s="71">
        <v>1102.7</v>
      </c>
      <c r="J222" s="72"/>
      <c r="K222" s="71">
        <v>1146.8</v>
      </c>
      <c r="L222" s="72"/>
      <c r="M222" s="58" t="s">
        <v>136</v>
      </c>
    </row>
    <row r="223" spans="1:13" ht="21" customHeight="1">
      <c r="A223" s="59"/>
      <c r="B223" s="59"/>
      <c r="C223" s="1" t="s">
        <v>28</v>
      </c>
      <c r="D223" s="8">
        <v>0</v>
      </c>
      <c r="E223" s="67">
        <v>0</v>
      </c>
      <c r="F223" s="68"/>
      <c r="G223" s="6">
        <v>0</v>
      </c>
      <c r="H223" s="6">
        <v>0</v>
      </c>
      <c r="I223" s="67">
        <v>0</v>
      </c>
      <c r="J223" s="68"/>
      <c r="K223" s="67">
        <v>0</v>
      </c>
      <c r="L223" s="68"/>
      <c r="M223" s="59"/>
    </row>
    <row r="224" spans="1:13" ht="23.1" customHeight="1">
      <c r="A224" s="59"/>
      <c r="B224" s="59"/>
      <c r="C224" s="1" t="s">
        <v>29</v>
      </c>
      <c r="D224" s="8">
        <v>0</v>
      </c>
      <c r="E224" s="67">
        <v>0</v>
      </c>
      <c r="F224" s="68"/>
      <c r="G224" s="6">
        <v>0</v>
      </c>
      <c r="H224" s="6">
        <v>0</v>
      </c>
      <c r="I224" s="67">
        <v>0</v>
      </c>
      <c r="J224" s="68"/>
      <c r="K224" s="67">
        <v>0</v>
      </c>
      <c r="L224" s="68"/>
      <c r="M224" s="59"/>
    </row>
    <row r="225" spans="1:13" ht="41.1" customHeight="1">
      <c r="A225" s="59"/>
      <c r="B225" s="59"/>
      <c r="C225" s="2" t="s">
        <v>21</v>
      </c>
      <c r="D225" s="13">
        <f>E225+G225+H225+I225+K225</f>
        <v>5282</v>
      </c>
      <c r="E225" s="69">
        <v>952.7</v>
      </c>
      <c r="F225" s="70"/>
      <c r="G225" s="14">
        <v>1019.5</v>
      </c>
      <c r="H225" s="14">
        <v>1060.3</v>
      </c>
      <c r="I225" s="69">
        <v>1102.7</v>
      </c>
      <c r="J225" s="70"/>
      <c r="K225" s="69">
        <v>1146.8</v>
      </c>
      <c r="L225" s="70"/>
      <c r="M225" s="59"/>
    </row>
    <row r="226" spans="1:13" ht="49.5" customHeight="1">
      <c r="A226" s="59"/>
      <c r="B226" s="59"/>
      <c r="C226" s="1" t="s">
        <v>22</v>
      </c>
      <c r="D226" s="8">
        <v>0</v>
      </c>
      <c r="E226" s="67">
        <v>0</v>
      </c>
      <c r="F226" s="68"/>
      <c r="G226" s="6">
        <v>0</v>
      </c>
      <c r="H226" s="6">
        <v>0</v>
      </c>
      <c r="I226" s="67">
        <v>0</v>
      </c>
      <c r="J226" s="68"/>
      <c r="K226" s="67">
        <v>0</v>
      </c>
      <c r="L226" s="68"/>
      <c r="M226" s="60"/>
    </row>
    <row r="227" spans="1:13" ht="21.95" customHeight="1">
      <c r="A227" s="135" t="s">
        <v>137</v>
      </c>
      <c r="B227" s="120" t="s">
        <v>81</v>
      </c>
      <c r="C227" s="23" t="s">
        <v>15</v>
      </c>
      <c r="D227" s="13">
        <f>D230</f>
        <v>1353.7</v>
      </c>
      <c r="E227" s="71">
        <f>E230</f>
        <v>1353.7</v>
      </c>
      <c r="F227" s="72"/>
      <c r="G227" s="8">
        <v>0</v>
      </c>
      <c r="H227" s="8">
        <v>0</v>
      </c>
      <c r="I227" s="75">
        <v>0</v>
      </c>
      <c r="J227" s="76"/>
      <c r="K227" s="75">
        <v>0</v>
      </c>
      <c r="L227" s="76"/>
      <c r="M227" s="78" t="s">
        <v>120</v>
      </c>
    </row>
    <row r="228" spans="1:13" ht="25.5" customHeight="1">
      <c r="A228" s="136"/>
      <c r="B228" s="121"/>
      <c r="C228" s="22" t="s">
        <v>18</v>
      </c>
      <c r="D228" s="13">
        <v>0</v>
      </c>
      <c r="E228" s="69">
        <v>0</v>
      </c>
      <c r="F228" s="70"/>
      <c r="G228" s="6">
        <v>0</v>
      </c>
      <c r="H228" s="6">
        <v>0</v>
      </c>
      <c r="I228" s="67">
        <v>0</v>
      </c>
      <c r="J228" s="68"/>
      <c r="K228" s="67">
        <v>0</v>
      </c>
      <c r="L228" s="68"/>
      <c r="M228" s="79"/>
    </row>
    <row r="229" spans="1:13" ht="20.100000000000001" customHeight="1">
      <c r="A229" s="136"/>
      <c r="B229" s="121"/>
      <c r="C229" s="23" t="s">
        <v>29</v>
      </c>
      <c r="D229" s="13">
        <v>0</v>
      </c>
      <c r="E229" s="69">
        <v>0</v>
      </c>
      <c r="F229" s="70"/>
      <c r="G229" s="6">
        <v>0</v>
      </c>
      <c r="H229" s="6">
        <v>0</v>
      </c>
      <c r="I229" s="67">
        <v>0</v>
      </c>
      <c r="J229" s="68"/>
      <c r="K229" s="67">
        <v>0</v>
      </c>
      <c r="L229" s="68"/>
      <c r="M229" s="79"/>
    </row>
    <row r="230" spans="1:13" ht="42" customHeight="1">
      <c r="A230" s="136"/>
      <c r="B230" s="121"/>
      <c r="C230" s="22" t="s">
        <v>21</v>
      </c>
      <c r="D230" s="13">
        <f>E230</f>
        <v>1353.7</v>
      </c>
      <c r="E230" s="69">
        <f>1334.2+19.5</f>
        <v>1353.7</v>
      </c>
      <c r="F230" s="70"/>
      <c r="G230" s="6">
        <v>0</v>
      </c>
      <c r="H230" s="6">
        <v>0</v>
      </c>
      <c r="I230" s="67">
        <v>0</v>
      </c>
      <c r="J230" s="68"/>
      <c r="K230" s="67">
        <v>0</v>
      </c>
      <c r="L230" s="68"/>
      <c r="M230" s="80"/>
    </row>
    <row r="231" spans="1:13" ht="20.25" customHeight="1">
      <c r="A231" s="37"/>
      <c r="B231" s="36"/>
      <c r="C231" s="23" t="s">
        <v>22</v>
      </c>
      <c r="D231" s="13">
        <v>0</v>
      </c>
      <c r="E231" s="69">
        <v>0</v>
      </c>
      <c r="F231" s="70"/>
      <c r="G231" s="6">
        <v>0</v>
      </c>
      <c r="H231" s="6">
        <v>0</v>
      </c>
      <c r="I231" s="67">
        <v>0</v>
      </c>
      <c r="J231" s="68"/>
      <c r="K231" s="67">
        <v>0</v>
      </c>
      <c r="L231" s="68"/>
      <c r="M231" s="58"/>
    </row>
    <row r="232" spans="1:13" ht="21" customHeight="1">
      <c r="A232" s="39" t="s">
        <v>62</v>
      </c>
      <c r="B232" s="38"/>
      <c r="C232" s="30"/>
      <c r="D232" s="13">
        <f>D156+D161+D166+D171+D176+D181+D186+D191+D197+D202+D207+D212+D217+D222+D227</f>
        <v>81340</v>
      </c>
      <c r="E232" s="71">
        <f>E156+E161+E166+E171+E176+E181+E186+E191+E197+E202+E207+E212+E222+E217+E227</f>
        <v>26011.9</v>
      </c>
      <c r="F232" s="72"/>
      <c r="G232" s="13">
        <f>G202+G212+G217+G222</f>
        <v>13042.599999999999</v>
      </c>
      <c r="H232" s="8">
        <f>H202+H212+H217+H222</f>
        <v>13558.999999999998</v>
      </c>
      <c r="I232" s="71">
        <f>I202+I212+I217+I222</f>
        <v>14090.8</v>
      </c>
      <c r="J232" s="72"/>
      <c r="K232" s="71">
        <f>K202+K212+K217+K222</f>
        <v>14635.699999999999</v>
      </c>
      <c r="L232" s="72"/>
      <c r="M232" s="60"/>
    </row>
    <row r="233" spans="1:13" ht="21.95" customHeight="1">
      <c r="A233" s="84" t="s">
        <v>138</v>
      </c>
      <c r="B233" s="85"/>
      <c r="C233" s="85"/>
      <c r="D233" s="85"/>
      <c r="E233" s="85"/>
      <c r="F233" s="85"/>
      <c r="G233" s="85"/>
      <c r="H233" s="85"/>
      <c r="I233" s="85"/>
      <c r="J233" s="85"/>
      <c r="K233" s="85"/>
      <c r="L233" s="85"/>
      <c r="M233" s="86"/>
    </row>
    <row r="234" spans="1:13" ht="21" customHeight="1">
      <c r="A234" s="78" t="s">
        <v>139</v>
      </c>
      <c r="B234" s="58" t="s">
        <v>17</v>
      </c>
      <c r="C234" s="1" t="s">
        <v>15</v>
      </c>
      <c r="D234" s="6">
        <v>0</v>
      </c>
      <c r="E234" s="67">
        <v>0</v>
      </c>
      <c r="F234" s="68"/>
      <c r="G234" s="6">
        <v>0</v>
      </c>
      <c r="H234" s="6">
        <v>0</v>
      </c>
      <c r="I234" s="67">
        <v>0</v>
      </c>
      <c r="J234" s="68"/>
      <c r="K234" s="67">
        <v>0</v>
      </c>
      <c r="L234" s="68"/>
      <c r="M234" s="78" t="s">
        <v>140</v>
      </c>
    </row>
    <row r="235" spans="1:13" ht="25.5" customHeight="1">
      <c r="A235" s="79"/>
      <c r="B235" s="59"/>
      <c r="C235" s="2" t="s">
        <v>18</v>
      </c>
      <c r="D235" s="6">
        <v>0</v>
      </c>
      <c r="E235" s="67">
        <v>0</v>
      </c>
      <c r="F235" s="68"/>
      <c r="G235" s="6">
        <v>0</v>
      </c>
      <c r="H235" s="6">
        <v>0</v>
      </c>
      <c r="I235" s="67">
        <v>0</v>
      </c>
      <c r="J235" s="68"/>
      <c r="K235" s="67">
        <v>0</v>
      </c>
      <c r="L235" s="68"/>
      <c r="M235" s="79"/>
    </row>
    <row r="236" spans="1:13" ht="14.1" customHeight="1">
      <c r="A236" s="79"/>
      <c r="B236" s="59"/>
      <c r="C236" s="1" t="s">
        <v>29</v>
      </c>
      <c r="D236" s="6">
        <v>0</v>
      </c>
      <c r="E236" s="67">
        <v>0</v>
      </c>
      <c r="F236" s="68"/>
      <c r="G236" s="6">
        <v>0</v>
      </c>
      <c r="H236" s="6">
        <v>0</v>
      </c>
      <c r="I236" s="67">
        <v>0</v>
      </c>
      <c r="J236" s="68"/>
      <c r="K236" s="67">
        <v>0</v>
      </c>
      <c r="L236" s="68"/>
      <c r="M236" s="79"/>
    </row>
    <row r="237" spans="1:13" ht="42" customHeight="1">
      <c r="A237" s="80"/>
      <c r="B237" s="60"/>
      <c r="C237" s="2" t="s">
        <v>21</v>
      </c>
      <c r="D237" s="6">
        <v>0</v>
      </c>
      <c r="E237" s="67">
        <v>0</v>
      </c>
      <c r="F237" s="68"/>
      <c r="G237" s="6">
        <v>0</v>
      </c>
      <c r="H237" s="6">
        <v>0</v>
      </c>
      <c r="I237" s="67">
        <v>0</v>
      </c>
      <c r="J237" s="68"/>
      <c r="K237" s="67">
        <v>0</v>
      </c>
      <c r="L237" s="68"/>
      <c r="M237" s="80"/>
    </row>
    <row r="238" spans="1:13" ht="25.5" customHeight="1">
      <c r="A238" s="58" t="s">
        <v>141</v>
      </c>
      <c r="B238" s="58" t="s">
        <v>52</v>
      </c>
      <c r="C238" s="1" t="s">
        <v>15</v>
      </c>
      <c r="D238" s="13">
        <f>E238+G238+H238+I238+K238</f>
        <v>89383.1</v>
      </c>
      <c r="E238" s="71">
        <f>E240</f>
        <v>12849.6</v>
      </c>
      <c r="F238" s="72"/>
      <c r="G238" s="13">
        <v>18022.900000000001</v>
      </c>
      <c r="H238" s="13">
        <v>18743.8</v>
      </c>
      <c r="I238" s="71">
        <v>19493.5</v>
      </c>
      <c r="J238" s="72"/>
      <c r="K238" s="71">
        <v>20273.3</v>
      </c>
      <c r="L238" s="72"/>
      <c r="M238" s="78" t="s">
        <v>82</v>
      </c>
    </row>
    <row r="239" spans="1:13" ht="21.95" customHeight="1">
      <c r="A239" s="59"/>
      <c r="B239" s="59"/>
      <c r="C239" s="1" t="s">
        <v>28</v>
      </c>
      <c r="D239" s="8">
        <v>0</v>
      </c>
      <c r="E239" s="67">
        <v>0</v>
      </c>
      <c r="F239" s="68"/>
      <c r="G239" s="6">
        <v>0</v>
      </c>
      <c r="H239" s="6">
        <v>0</v>
      </c>
      <c r="I239" s="67">
        <v>0</v>
      </c>
      <c r="J239" s="68"/>
      <c r="K239" s="67">
        <v>0</v>
      </c>
      <c r="L239" s="68"/>
      <c r="M239" s="79"/>
    </row>
    <row r="240" spans="1:13" ht="21" customHeight="1">
      <c r="A240" s="59"/>
      <c r="B240" s="59"/>
      <c r="C240" s="1" t="s">
        <v>29</v>
      </c>
      <c r="D240" s="13">
        <f>E240+G240+H240+I240+K240</f>
        <v>89383.1</v>
      </c>
      <c r="E240" s="69">
        <v>12849.6</v>
      </c>
      <c r="F240" s="70"/>
      <c r="G240" s="14">
        <v>18022.900000000001</v>
      </c>
      <c r="H240" s="14">
        <v>18743.8</v>
      </c>
      <c r="I240" s="69">
        <v>19493.5</v>
      </c>
      <c r="J240" s="70"/>
      <c r="K240" s="133">
        <v>20273.3</v>
      </c>
      <c r="L240" s="134"/>
      <c r="M240" s="79"/>
    </row>
    <row r="241" spans="1:13" ht="42" customHeight="1">
      <c r="A241" s="59"/>
      <c r="B241" s="59"/>
      <c r="C241" s="2" t="s">
        <v>21</v>
      </c>
      <c r="D241" s="8">
        <v>0</v>
      </c>
      <c r="E241" s="67">
        <v>0</v>
      </c>
      <c r="F241" s="68"/>
      <c r="G241" s="6">
        <v>0</v>
      </c>
      <c r="H241" s="6">
        <v>0</v>
      </c>
      <c r="I241" s="67">
        <v>0</v>
      </c>
      <c r="J241" s="68"/>
      <c r="K241" s="67">
        <v>0</v>
      </c>
      <c r="L241" s="68"/>
      <c r="M241" s="79"/>
    </row>
    <row r="242" spans="1:13" ht="37.5" customHeight="1">
      <c r="A242" s="60"/>
      <c r="B242" s="60"/>
      <c r="C242" s="1" t="s">
        <v>22</v>
      </c>
      <c r="D242" s="8">
        <v>0</v>
      </c>
      <c r="E242" s="67">
        <v>0</v>
      </c>
      <c r="F242" s="68"/>
      <c r="G242" s="6">
        <v>0</v>
      </c>
      <c r="H242" s="6">
        <v>0</v>
      </c>
      <c r="I242" s="67">
        <v>0</v>
      </c>
      <c r="J242" s="68"/>
      <c r="K242" s="67">
        <v>0</v>
      </c>
      <c r="L242" s="68"/>
      <c r="M242" s="80"/>
    </row>
    <row r="243" spans="1:13" ht="27.95" customHeight="1">
      <c r="A243" s="58" t="s">
        <v>142</v>
      </c>
      <c r="B243" s="58" t="s">
        <v>143</v>
      </c>
      <c r="C243" s="1" t="s">
        <v>15</v>
      </c>
      <c r="D243" s="13">
        <f>E243+G243+H243+I243+K243</f>
        <v>238.10000000000002</v>
      </c>
      <c r="E243" s="71">
        <f>E246</f>
        <v>44</v>
      </c>
      <c r="F243" s="72"/>
      <c r="G243" s="13">
        <v>45.7</v>
      </c>
      <c r="H243" s="13">
        <v>47.6</v>
      </c>
      <c r="I243" s="71">
        <v>49.5</v>
      </c>
      <c r="J243" s="72"/>
      <c r="K243" s="71">
        <v>51.3</v>
      </c>
      <c r="L243" s="72"/>
      <c r="M243" s="78" t="s">
        <v>82</v>
      </c>
    </row>
    <row r="244" spans="1:13" ht="21.95" customHeight="1">
      <c r="A244" s="59"/>
      <c r="B244" s="59"/>
      <c r="C244" s="1" t="s">
        <v>28</v>
      </c>
      <c r="D244" s="8">
        <v>0</v>
      </c>
      <c r="E244" s="67">
        <v>0</v>
      </c>
      <c r="F244" s="68"/>
      <c r="G244" s="6">
        <v>0</v>
      </c>
      <c r="H244" s="6">
        <v>0</v>
      </c>
      <c r="I244" s="67">
        <v>0</v>
      </c>
      <c r="J244" s="68"/>
      <c r="K244" s="67">
        <v>0</v>
      </c>
      <c r="L244" s="68"/>
      <c r="M244" s="79"/>
    </row>
    <row r="245" spans="1:13" ht="20.100000000000001" customHeight="1">
      <c r="A245" s="59"/>
      <c r="B245" s="59"/>
      <c r="C245" s="1" t="s">
        <v>29</v>
      </c>
      <c r="D245" s="8">
        <v>0</v>
      </c>
      <c r="E245" s="67">
        <v>0</v>
      </c>
      <c r="F245" s="68"/>
      <c r="G245" s="6">
        <v>0</v>
      </c>
      <c r="H245" s="6">
        <v>0</v>
      </c>
      <c r="I245" s="67">
        <v>0</v>
      </c>
      <c r="J245" s="68"/>
      <c r="K245" s="67">
        <v>0</v>
      </c>
      <c r="L245" s="68"/>
      <c r="M245" s="79"/>
    </row>
    <row r="246" spans="1:13" ht="42.95" customHeight="1">
      <c r="A246" s="59"/>
      <c r="B246" s="59"/>
      <c r="C246" s="2" t="s">
        <v>21</v>
      </c>
      <c r="D246" s="13">
        <f>E246+G246+H246+I246+K246</f>
        <v>238.10000000000002</v>
      </c>
      <c r="E246" s="69">
        <v>44</v>
      </c>
      <c r="F246" s="70"/>
      <c r="G246" s="14">
        <v>45.7</v>
      </c>
      <c r="H246" s="14">
        <v>47.6</v>
      </c>
      <c r="I246" s="69">
        <v>49.5</v>
      </c>
      <c r="J246" s="70"/>
      <c r="K246" s="69">
        <v>51.3</v>
      </c>
      <c r="L246" s="70"/>
      <c r="M246" s="79"/>
    </row>
    <row r="247" spans="1:13" ht="60" customHeight="1">
      <c r="A247" s="59"/>
      <c r="B247" s="59"/>
      <c r="C247" s="2" t="s">
        <v>30</v>
      </c>
      <c r="D247" s="8">
        <v>0</v>
      </c>
      <c r="E247" s="75">
        <v>0</v>
      </c>
      <c r="F247" s="76"/>
      <c r="G247" s="8">
        <v>0</v>
      </c>
      <c r="H247" s="8">
        <v>0</v>
      </c>
      <c r="I247" s="75">
        <v>0</v>
      </c>
      <c r="J247" s="76"/>
      <c r="K247" s="75">
        <v>0</v>
      </c>
      <c r="L247" s="76"/>
      <c r="M247" s="79"/>
    </row>
    <row r="248" spans="1:13" ht="20.100000000000001" customHeight="1">
      <c r="A248" s="118" t="s">
        <v>144</v>
      </c>
      <c r="B248" s="120" t="s">
        <v>145</v>
      </c>
      <c r="C248" s="19" t="s">
        <v>15</v>
      </c>
      <c r="D248" s="13">
        <f>E248+G248+H248+I248+K248</f>
        <v>9997.1</v>
      </c>
      <c r="E248" s="71">
        <f>E251</f>
        <v>1905.5</v>
      </c>
      <c r="F248" s="72"/>
      <c r="G248" s="13">
        <v>1905.5</v>
      </c>
      <c r="H248" s="13">
        <v>1981.7</v>
      </c>
      <c r="I248" s="71">
        <v>2061</v>
      </c>
      <c r="J248" s="72"/>
      <c r="K248" s="71">
        <v>2143.4</v>
      </c>
      <c r="L248" s="125"/>
      <c r="M248" s="126" t="s">
        <v>71</v>
      </c>
    </row>
    <row r="249" spans="1:13" ht="21.6" customHeight="1">
      <c r="A249" s="119"/>
      <c r="B249" s="121"/>
      <c r="C249" s="19" t="s">
        <v>28</v>
      </c>
      <c r="D249" s="8">
        <v>0</v>
      </c>
      <c r="E249" s="67">
        <v>0</v>
      </c>
      <c r="F249" s="68"/>
      <c r="G249" s="6">
        <v>0</v>
      </c>
      <c r="H249" s="6">
        <v>0</v>
      </c>
      <c r="I249" s="67">
        <v>0</v>
      </c>
      <c r="J249" s="68"/>
      <c r="K249" s="67">
        <v>0</v>
      </c>
      <c r="L249" s="73"/>
      <c r="M249" s="127"/>
    </row>
    <row r="250" spans="1:13" ht="21" customHeight="1">
      <c r="A250" s="128" t="s">
        <v>193</v>
      </c>
      <c r="B250" s="127" t="s">
        <v>146</v>
      </c>
      <c r="C250" s="19" t="s">
        <v>29</v>
      </c>
      <c r="D250" s="8">
        <v>0</v>
      </c>
      <c r="E250" s="67">
        <v>0</v>
      </c>
      <c r="F250" s="68"/>
      <c r="G250" s="6">
        <v>0</v>
      </c>
      <c r="H250" s="6">
        <v>0</v>
      </c>
      <c r="I250" s="67">
        <v>0</v>
      </c>
      <c r="J250" s="68"/>
      <c r="K250" s="67">
        <v>0</v>
      </c>
      <c r="L250" s="73"/>
      <c r="M250" s="121"/>
    </row>
    <row r="251" spans="1:13" ht="51" customHeight="1">
      <c r="A251" s="119"/>
      <c r="B251" s="127"/>
      <c r="C251" s="20" t="s">
        <v>67</v>
      </c>
      <c r="D251" s="13">
        <f>E251+G251+H251+I251+K251</f>
        <v>9997.1</v>
      </c>
      <c r="E251" s="69">
        <f>1894.6+10.9</f>
        <v>1905.5</v>
      </c>
      <c r="F251" s="70"/>
      <c r="G251" s="14">
        <v>1905.5</v>
      </c>
      <c r="H251" s="14">
        <v>1981.7</v>
      </c>
      <c r="I251" s="69">
        <v>2061</v>
      </c>
      <c r="J251" s="70"/>
      <c r="K251" s="69">
        <v>2143.4</v>
      </c>
      <c r="L251" s="132"/>
      <c r="M251" s="121"/>
    </row>
    <row r="252" spans="1:13" ht="64.5" customHeight="1">
      <c r="A252" s="129"/>
      <c r="B252" s="130"/>
      <c r="C252" s="20" t="s">
        <v>30</v>
      </c>
      <c r="D252" s="8">
        <v>0</v>
      </c>
      <c r="E252" s="67">
        <v>0</v>
      </c>
      <c r="F252" s="68"/>
      <c r="G252" s="6">
        <v>0</v>
      </c>
      <c r="H252" s="6">
        <v>0</v>
      </c>
      <c r="I252" s="67">
        <v>0</v>
      </c>
      <c r="J252" s="68"/>
      <c r="K252" s="67">
        <v>0</v>
      </c>
      <c r="L252" s="73"/>
      <c r="M252" s="131"/>
    </row>
    <row r="253" spans="1:13" ht="21" customHeight="1">
      <c r="A253" s="122" t="s">
        <v>194</v>
      </c>
      <c r="B253" s="59" t="s">
        <v>17</v>
      </c>
      <c r="C253" s="1" t="s">
        <v>15</v>
      </c>
      <c r="D253" s="8">
        <f>E253</f>
        <v>250</v>
      </c>
      <c r="E253" s="75">
        <f>E254+E255+E256</f>
        <v>250</v>
      </c>
      <c r="F253" s="76"/>
      <c r="G253" s="8">
        <v>0</v>
      </c>
      <c r="H253" s="8">
        <v>0</v>
      </c>
      <c r="I253" s="75">
        <v>0</v>
      </c>
      <c r="J253" s="76"/>
      <c r="K253" s="75">
        <v>0</v>
      </c>
      <c r="L253" s="76"/>
      <c r="M253" s="79" t="s">
        <v>147</v>
      </c>
    </row>
    <row r="254" spans="1:13" ht="21.95" customHeight="1">
      <c r="A254" s="79"/>
      <c r="B254" s="59"/>
      <c r="C254" s="1" t="s">
        <v>28</v>
      </c>
      <c r="D254" s="8">
        <v>0</v>
      </c>
      <c r="E254" s="67">
        <v>0</v>
      </c>
      <c r="F254" s="68"/>
      <c r="G254" s="6">
        <v>0</v>
      </c>
      <c r="H254" s="6">
        <v>0</v>
      </c>
      <c r="I254" s="67">
        <v>0</v>
      </c>
      <c r="J254" s="68"/>
      <c r="K254" s="67">
        <v>0</v>
      </c>
      <c r="L254" s="68"/>
      <c r="M254" s="79"/>
    </row>
    <row r="255" spans="1:13" ht="21" customHeight="1">
      <c r="A255" s="79"/>
      <c r="B255" s="59"/>
      <c r="C255" s="1" t="s">
        <v>29</v>
      </c>
      <c r="D255" s="8">
        <v>0</v>
      </c>
      <c r="E255" s="67">
        <v>0</v>
      </c>
      <c r="F255" s="68"/>
      <c r="G255" s="6">
        <v>0</v>
      </c>
      <c r="H255" s="6">
        <v>0</v>
      </c>
      <c r="I255" s="67">
        <v>0</v>
      </c>
      <c r="J255" s="68"/>
      <c r="K255" s="67">
        <v>0</v>
      </c>
      <c r="L255" s="68"/>
      <c r="M255" s="79"/>
    </row>
    <row r="256" spans="1:13" ht="42" customHeight="1">
      <c r="A256" s="79"/>
      <c r="B256" s="59"/>
      <c r="C256" s="2" t="s">
        <v>21</v>
      </c>
      <c r="D256" s="8">
        <f>E256</f>
        <v>250</v>
      </c>
      <c r="E256" s="67">
        <v>250</v>
      </c>
      <c r="F256" s="68"/>
      <c r="G256" s="6">
        <v>0</v>
      </c>
      <c r="H256" s="6">
        <v>0</v>
      </c>
      <c r="I256" s="67">
        <v>0</v>
      </c>
      <c r="J256" s="68"/>
      <c r="K256" s="67">
        <v>0</v>
      </c>
      <c r="L256" s="68"/>
      <c r="M256" s="79"/>
    </row>
    <row r="257" spans="1:13" ht="18" customHeight="1">
      <c r="A257" s="80"/>
      <c r="B257" s="60"/>
      <c r="C257" s="1" t="s">
        <v>22</v>
      </c>
      <c r="D257" s="8">
        <v>0</v>
      </c>
      <c r="E257" s="67">
        <v>0</v>
      </c>
      <c r="F257" s="68"/>
      <c r="G257" s="6">
        <v>0</v>
      </c>
      <c r="H257" s="6">
        <v>0</v>
      </c>
      <c r="I257" s="67">
        <v>0</v>
      </c>
      <c r="J257" s="68"/>
      <c r="K257" s="123">
        <v>0</v>
      </c>
      <c r="L257" s="124"/>
      <c r="M257" s="80"/>
    </row>
    <row r="258" spans="1:13" ht="20.100000000000001" customHeight="1">
      <c r="A258" s="78" t="s">
        <v>148</v>
      </c>
      <c r="B258" s="58" t="s">
        <v>17</v>
      </c>
      <c r="C258" s="1" t="s">
        <v>15</v>
      </c>
      <c r="D258" s="8">
        <v>0</v>
      </c>
      <c r="E258" s="75">
        <v>0</v>
      </c>
      <c r="F258" s="76"/>
      <c r="G258" s="8">
        <v>0</v>
      </c>
      <c r="H258" s="8">
        <v>0</v>
      </c>
      <c r="I258" s="75">
        <v>0</v>
      </c>
      <c r="J258" s="76"/>
      <c r="K258" s="75">
        <v>0</v>
      </c>
      <c r="L258" s="76"/>
      <c r="M258" s="78" t="s">
        <v>149</v>
      </c>
    </row>
    <row r="259" spans="1:13" ht="21.95" customHeight="1">
      <c r="A259" s="79"/>
      <c r="B259" s="59"/>
      <c r="C259" s="1" t="s">
        <v>28</v>
      </c>
      <c r="D259" s="8">
        <v>0</v>
      </c>
      <c r="E259" s="67">
        <v>0</v>
      </c>
      <c r="F259" s="68"/>
      <c r="G259" s="6">
        <v>0</v>
      </c>
      <c r="H259" s="6">
        <v>0</v>
      </c>
      <c r="I259" s="67">
        <v>0</v>
      </c>
      <c r="J259" s="68"/>
      <c r="K259" s="67">
        <v>0</v>
      </c>
      <c r="L259" s="68"/>
      <c r="M259" s="79"/>
    </row>
    <row r="260" spans="1:13" ht="14.1" customHeight="1">
      <c r="A260" s="79"/>
      <c r="B260" s="59"/>
      <c r="C260" s="1" t="s">
        <v>29</v>
      </c>
      <c r="D260" s="8">
        <v>0</v>
      </c>
      <c r="E260" s="67">
        <v>0</v>
      </c>
      <c r="F260" s="68"/>
      <c r="G260" s="6">
        <v>0</v>
      </c>
      <c r="H260" s="6">
        <v>0</v>
      </c>
      <c r="I260" s="67">
        <v>0</v>
      </c>
      <c r="J260" s="68"/>
      <c r="K260" s="67">
        <v>0</v>
      </c>
      <c r="L260" s="68"/>
      <c r="M260" s="79"/>
    </row>
    <row r="261" spans="1:13" ht="51" customHeight="1">
      <c r="A261" s="79"/>
      <c r="B261" s="59"/>
      <c r="C261" s="2" t="s">
        <v>67</v>
      </c>
      <c r="D261" s="8">
        <v>0</v>
      </c>
      <c r="E261" s="67">
        <v>0</v>
      </c>
      <c r="F261" s="68"/>
      <c r="G261" s="6">
        <v>0</v>
      </c>
      <c r="H261" s="6">
        <v>0</v>
      </c>
      <c r="I261" s="67">
        <v>0</v>
      </c>
      <c r="J261" s="68"/>
      <c r="K261" s="67">
        <v>0</v>
      </c>
      <c r="L261" s="68"/>
      <c r="M261" s="79"/>
    </row>
    <row r="262" spans="1:13" ht="20.25" customHeight="1">
      <c r="A262" s="80"/>
      <c r="B262" s="60"/>
      <c r="C262" s="1" t="s">
        <v>22</v>
      </c>
      <c r="D262" s="8">
        <v>0</v>
      </c>
      <c r="E262" s="67">
        <v>0</v>
      </c>
      <c r="F262" s="68"/>
      <c r="G262" s="6">
        <v>0</v>
      </c>
      <c r="H262" s="6">
        <v>0</v>
      </c>
      <c r="I262" s="67">
        <v>0</v>
      </c>
      <c r="J262" s="68"/>
      <c r="K262" s="67">
        <v>0</v>
      </c>
      <c r="L262" s="68"/>
      <c r="M262" s="80"/>
    </row>
    <row r="263" spans="1:13" ht="20.100000000000001" customHeight="1">
      <c r="A263" s="11" t="s">
        <v>150</v>
      </c>
      <c r="B263" s="15"/>
      <c r="C263" s="30"/>
      <c r="D263" s="13">
        <f>D234+D238+D243+D248+D253+D258</f>
        <v>99868.300000000017</v>
      </c>
      <c r="E263" s="71">
        <f>E234+E238+E243+E248+E253+E258</f>
        <v>15049.1</v>
      </c>
      <c r="F263" s="72"/>
      <c r="G263" s="13">
        <f>G234+G238+G243+G248+G253</f>
        <v>19974.100000000002</v>
      </c>
      <c r="H263" s="13">
        <f>H234+H238+H243+H248+H253</f>
        <v>20773.099999999999</v>
      </c>
      <c r="I263" s="71">
        <f>I234+I238+I243+I248+I253+I258</f>
        <v>21604</v>
      </c>
      <c r="J263" s="72"/>
      <c r="K263" s="71">
        <f>K234+K238+K243+K248+K253+K258</f>
        <v>22468</v>
      </c>
      <c r="L263" s="72"/>
      <c r="M263" s="15"/>
    </row>
    <row r="264" spans="1:13" ht="25.5" customHeight="1">
      <c r="A264" s="116" t="s">
        <v>151</v>
      </c>
      <c r="B264" s="117"/>
      <c r="C264" s="113"/>
      <c r="D264" s="113"/>
      <c r="E264" s="113"/>
      <c r="F264" s="113"/>
      <c r="G264" s="113"/>
      <c r="H264" s="113"/>
      <c r="I264" s="113"/>
      <c r="J264" s="113"/>
      <c r="K264" s="113"/>
      <c r="L264" s="113"/>
      <c r="M264" s="114"/>
    </row>
    <row r="265" spans="1:13" ht="27.95" customHeight="1">
      <c r="A265" s="118" t="s">
        <v>152</v>
      </c>
      <c r="B265" s="120" t="s">
        <v>38</v>
      </c>
      <c r="C265" s="23" t="s">
        <v>15</v>
      </c>
      <c r="D265" s="13">
        <v>1000</v>
      </c>
      <c r="E265" s="71">
        <v>200</v>
      </c>
      <c r="F265" s="72"/>
      <c r="G265" s="13">
        <v>200</v>
      </c>
      <c r="H265" s="13">
        <v>200</v>
      </c>
      <c r="I265" s="71">
        <v>200</v>
      </c>
      <c r="J265" s="72"/>
      <c r="K265" s="71">
        <v>200</v>
      </c>
      <c r="L265" s="72"/>
      <c r="M265" s="58" t="s">
        <v>153</v>
      </c>
    </row>
    <row r="266" spans="1:13" ht="21.95" customHeight="1">
      <c r="A266" s="119"/>
      <c r="B266" s="121"/>
      <c r="C266" s="23" t="s">
        <v>28</v>
      </c>
      <c r="D266" s="8">
        <v>0</v>
      </c>
      <c r="E266" s="67">
        <v>0</v>
      </c>
      <c r="F266" s="68"/>
      <c r="G266" s="6">
        <v>0</v>
      </c>
      <c r="H266" s="6">
        <v>0</v>
      </c>
      <c r="I266" s="67">
        <v>0</v>
      </c>
      <c r="J266" s="68"/>
      <c r="K266" s="67">
        <v>0</v>
      </c>
      <c r="L266" s="68"/>
      <c r="M266" s="59"/>
    </row>
    <row r="267" spans="1:13" ht="21" customHeight="1">
      <c r="A267" s="119"/>
      <c r="B267" s="121"/>
      <c r="C267" s="23" t="s">
        <v>29</v>
      </c>
      <c r="D267" s="8">
        <v>0</v>
      </c>
      <c r="E267" s="67">
        <v>0</v>
      </c>
      <c r="F267" s="68"/>
      <c r="G267" s="6">
        <v>0</v>
      </c>
      <c r="H267" s="6">
        <v>0</v>
      </c>
      <c r="I267" s="67">
        <v>0</v>
      </c>
      <c r="J267" s="68"/>
      <c r="K267" s="67">
        <v>0</v>
      </c>
      <c r="L267" s="68"/>
      <c r="M267" s="59"/>
    </row>
    <row r="268" spans="1:13" ht="42" customHeight="1">
      <c r="A268" s="119"/>
      <c r="B268" s="121"/>
      <c r="C268" s="22" t="s">
        <v>21</v>
      </c>
      <c r="D268" s="13">
        <v>1000</v>
      </c>
      <c r="E268" s="69">
        <v>200</v>
      </c>
      <c r="F268" s="70"/>
      <c r="G268" s="14">
        <v>200</v>
      </c>
      <c r="H268" s="14">
        <v>200</v>
      </c>
      <c r="I268" s="69">
        <v>200</v>
      </c>
      <c r="J268" s="70"/>
      <c r="K268" s="69">
        <v>200</v>
      </c>
      <c r="L268" s="70"/>
      <c r="M268" s="59"/>
    </row>
    <row r="269" spans="1:13" ht="32.25" customHeight="1">
      <c r="A269" s="119"/>
      <c r="B269" s="121"/>
      <c r="C269" s="23" t="s">
        <v>22</v>
      </c>
      <c r="D269" s="8">
        <v>0</v>
      </c>
      <c r="E269" s="67">
        <v>0</v>
      </c>
      <c r="F269" s="68"/>
      <c r="G269" s="6">
        <v>0</v>
      </c>
      <c r="H269" s="6">
        <v>0</v>
      </c>
      <c r="I269" s="67">
        <v>0</v>
      </c>
      <c r="J269" s="68"/>
      <c r="K269" s="67">
        <v>0</v>
      </c>
      <c r="L269" s="68"/>
      <c r="M269" s="60"/>
    </row>
    <row r="270" spans="1:13" ht="63.75" customHeight="1">
      <c r="A270" s="29" t="s">
        <v>154</v>
      </c>
      <c r="B270" s="31"/>
      <c r="C270" s="22"/>
      <c r="D270" s="45"/>
      <c r="E270" s="99"/>
      <c r="F270" s="100"/>
      <c r="G270" s="45"/>
      <c r="H270" s="45"/>
      <c r="I270" s="99"/>
      <c r="J270" s="100"/>
      <c r="K270" s="99"/>
      <c r="L270" s="100"/>
      <c r="M270" s="2"/>
    </row>
    <row r="271" spans="1:13" ht="21.95" customHeight="1">
      <c r="A271" s="59" t="s">
        <v>155</v>
      </c>
      <c r="B271" s="59" t="s">
        <v>17</v>
      </c>
      <c r="C271" s="1" t="s">
        <v>15</v>
      </c>
      <c r="D271" s="13">
        <f>E271+G271+H271+I271+K271</f>
        <v>1350</v>
      </c>
      <c r="E271" s="71">
        <f>E274</f>
        <v>150</v>
      </c>
      <c r="F271" s="72"/>
      <c r="G271" s="13">
        <v>300</v>
      </c>
      <c r="H271" s="13">
        <v>300</v>
      </c>
      <c r="I271" s="71">
        <v>300</v>
      </c>
      <c r="J271" s="72"/>
      <c r="K271" s="71">
        <v>300</v>
      </c>
      <c r="L271" s="72"/>
      <c r="M271" s="58" t="s">
        <v>156</v>
      </c>
    </row>
    <row r="272" spans="1:13" ht="25.5" customHeight="1">
      <c r="A272" s="59"/>
      <c r="B272" s="59"/>
      <c r="C272" s="2" t="s">
        <v>18</v>
      </c>
      <c r="D272" s="8">
        <v>0</v>
      </c>
      <c r="E272" s="67">
        <v>0</v>
      </c>
      <c r="F272" s="68"/>
      <c r="G272" s="6">
        <v>0</v>
      </c>
      <c r="H272" s="6">
        <v>0</v>
      </c>
      <c r="I272" s="67">
        <v>0</v>
      </c>
      <c r="J272" s="68"/>
      <c r="K272" s="67">
        <v>0</v>
      </c>
      <c r="L272" s="68"/>
      <c r="M272" s="59"/>
    </row>
    <row r="273" spans="1:13" ht="20.100000000000001" customHeight="1">
      <c r="A273" s="59"/>
      <c r="B273" s="59"/>
      <c r="C273" s="1" t="s">
        <v>29</v>
      </c>
      <c r="D273" s="8">
        <v>0</v>
      </c>
      <c r="E273" s="67">
        <v>0</v>
      </c>
      <c r="F273" s="68"/>
      <c r="G273" s="6">
        <v>0</v>
      </c>
      <c r="H273" s="6">
        <v>0</v>
      </c>
      <c r="I273" s="67">
        <v>0</v>
      </c>
      <c r="J273" s="68"/>
      <c r="K273" s="67">
        <v>0</v>
      </c>
      <c r="L273" s="68"/>
      <c r="M273" s="59"/>
    </row>
    <row r="274" spans="1:13" ht="42" customHeight="1">
      <c r="A274" s="59"/>
      <c r="B274" s="59"/>
      <c r="C274" s="2" t="s">
        <v>21</v>
      </c>
      <c r="D274" s="13">
        <f>E274+G274+H274+I274+K274</f>
        <v>1350</v>
      </c>
      <c r="E274" s="69">
        <v>150</v>
      </c>
      <c r="F274" s="70"/>
      <c r="G274" s="14">
        <v>300</v>
      </c>
      <c r="H274" s="14">
        <v>300</v>
      </c>
      <c r="I274" s="69">
        <v>300</v>
      </c>
      <c r="J274" s="70"/>
      <c r="K274" s="69">
        <v>300</v>
      </c>
      <c r="L274" s="70"/>
      <c r="M274" s="59"/>
    </row>
    <row r="275" spans="1:13" ht="27" customHeight="1">
      <c r="A275" s="60"/>
      <c r="B275" s="60"/>
      <c r="C275" s="1" t="s">
        <v>22</v>
      </c>
      <c r="D275" s="8">
        <v>0</v>
      </c>
      <c r="E275" s="67">
        <v>0</v>
      </c>
      <c r="F275" s="68"/>
      <c r="G275" s="6">
        <v>0</v>
      </c>
      <c r="H275" s="6">
        <v>0</v>
      </c>
      <c r="I275" s="67">
        <v>0</v>
      </c>
      <c r="J275" s="68"/>
      <c r="K275" s="67">
        <v>0</v>
      </c>
      <c r="L275" s="68"/>
      <c r="M275" s="60"/>
    </row>
    <row r="276" spans="1:13" ht="32.1" customHeight="1">
      <c r="A276" s="11" t="s">
        <v>86</v>
      </c>
      <c r="B276" s="15"/>
      <c r="C276" s="15"/>
      <c r="D276" s="13">
        <f>D265+D271</f>
        <v>2350</v>
      </c>
      <c r="E276" s="71">
        <f>E271+E265</f>
        <v>350</v>
      </c>
      <c r="F276" s="72"/>
      <c r="G276" s="13">
        <v>500</v>
      </c>
      <c r="H276" s="13">
        <v>500</v>
      </c>
      <c r="I276" s="71">
        <v>500</v>
      </c>
      <c r="J276" s="72"/>
      <c r="K276" s="71">
        <v>500</v>
      </c>
      <c r="L276" s="72"/>
      <c r="M276" s="15"/>
    </row>
    <row r="277" spans="1:13" ht="33" customHeight="1">
      <c r="A277" s="112" t="s">
        <v>157</v>
      </c>
      <c r="B277" s="113"/>
      <c r="C277" s="113"/>
      <c r="D277" s="113"/>
      <c r="E277" s="113"/>
      <c r="F277" s="113"/>
      <c r="G277" s="113"/>
      <c r="H277" s="113"/>
      <c r="I277" s="113"/>
      <c r="J277" s="113"/>
      <c r="K277" s="113"/>
      <c r="L277" s="113"/>
      <c r="M277" s="114"/>
    </row>
    <row r="278" spans="1:13" ht="21" customHeight="1">
      <c r="A278" s="115" t="s">
        <v>198</v>
      </c>
      <c r="B278" s="58" t="s">
        <v>158</v>
      </c>
      <c r="C278" s="1" t="s">
        <v>15</v>
      </c>
      <c r="D278" s="71">
        <f>F278+G278+H278+I278+K278</f>
        <v>9969.5999999999985</v>
      </c>
      <c r="E278" s="72"/>
      <c r="F278" s="13">
        <f>F280+F281</f>
        <v>2402</v>
      </c>
      <c r="G278" s="13">
        <f>G280+G281</f>
        <v>1891.9</v>
      </c>
      <c r="H278" s="13">
        <f>H280+H281</f>
        <v>1891.9</v>
      </c>
      <c r="I278" s="71">
        <f>I280+I281</f>
        <v>1891.9</v>
      </c>
      <c r="J278" s="72"/>
      <c r="K278" s="71">
        <f>K280+K281</f>
        <v>1891.9</v>
      </c>
      <c r="L278" s="72"/>
      <c r="M278" s="58" t="s">
        <v>159</v>
      </c>
    </row>
    <row r="279" spans="1:13" ht="29.1" customHeight="1">
      <c r="A279" s="79"/>
      <c r="B279" s="59"/>
      <c r="C279" s="1" t="s">
        <v>28</v>
      </c>
      <c r="D279" s="75">
        <v>0</v>
      </c>
      <c r="E279" s="76"/>
      <c r="F279" s="8">
        <v>0</v>
      </c>
      <c r="G279" s="8">
        <v>0</v>
      </c>
      <c r="H279" s="8">
        <v>0</v>
      </c>
      <c r="I279" s="75">
        <v>0</v>
      </c>
      <c r="J279" s="76"/>
      <c r="K279" s="75">
        <v>0</v>
      </c>
      <c r="L279" s="76"/>
      <c r="M279" s="59"/>
    </row>
    <row r="280" spans="1:13" ht="27.95" customHeight="1">
      <c r="A280" s="79"/>
      <c r="B280" s="59"/>
      <c r="C280" s="1" t="s">
        <v>29</v>
      </c>
      <c r="D280" s="71">
        <f>F280+G280+H280+I280+K280</f>
        <v>7469.6</v>
      </c>
      <c r="E280" s="72"/>
      <c r="F280" s="14">
        <v>1502</v>
      </c>
      <c r="G280" s="14">
        <v>1491.9</v>
      </c>
      <c r="H280" s="14">
        <v>1491.9</v>
      </c>
      <c r="I280" s="69">
        <v>1491.9</v>
      </c>
      <c r="J280" s="70"/>
      <c r="K280" s="69">
        <v>1491.9</v>
      </c>
      <c r="L280" s="70"/>
      <c r="M280" s="59"/>
    </row>
    <row r="281" spans="1:13" ht="42" customHeight="1">
      <c r="A281" s="79"/>
      <c r="B281" s="59"/>
      <c r="C281" s="2" t="s">
        <v>21</v>
      </c>
      <c r="D281" s="71">
        <f>F281+G281+H281+I281+K281</f>
        <v>2500</v>
      </c>
      <c r="E281" s="72"/>
      <c r="F281" s="14">
        <v>900</v>
      </c>
      <c r="G281" s="14">
        <v>400</v>
      </c>
      <c r="H281" s="14">
        <v>400</v>
      </c>
      <c r="I281" s="69">
        <v>400</v>
      </c>
      <c r="J281" s="70"/>
      <c r="K281" s="69">
        <v>400</v>
      </c>
      <c r="L281" s="70"/>
      <c r="M281" s="59"/>
    </row>
    <row r="282" spans="1:13" ht="54" customHeight="1">
      <c r="A282" s="80"/>
      <c r="B282" s="60"/>
      <c r="C282" s="1" t="s">
        <v>160</v>
      </c>
      <c r="D282" s="75">
        <v>0</v>
      </c>
      <c r="E282" s="76"/>
      <c r="F282" s="6">
        <v>0</v>
      </c>
      <c r="G282" s="6">
        <v>0</v>
      </c>
      <c r="H282" s="6">
        <v>0</v>
      </c>
      <c r="I282" s="67">
        <v>0</v>
      </c>
      <c r="J282" s="68"/>
      <c r="K282" s="67">
        <v>0</v>
      </c>
      <c r="L282" s="68"/>
      <c r="M282" s="60"/>
    </row>
    <row r="283" spans="1:13" ht="17.100000000000001" customHeight="1">
      <c r="A283" s="32" t="s">
        <v>189</v>
      </c>
      <c r="B283" s="4"/>
      <c r="C283" s="4"/>
      <c r="D283" s="71">
        <f>D278</f>
        <v>9969.5999999999985</v>
      </c>
      <c r="E283" s="72"/>
      <c r="F283" s="13">
        <f>F278</f>
        <v>2402</v>
      </c>
      <c r="G283" s="13">
        <f>G278</f>
        <v>1891.9</v>
      </c>
      <c r="H283" s="13">
        <f>H278</f>
        <v>1891.9</v>
      </c>
      <c r="I283" s="71">
        <f>I278</f>
        <v>1891.9</v>
      </c>
      <c r="J283" s="72"/>
      <c r="K283" s="71">
        <f>K278</f>
        <v>1891.9</v>
      </c>
      <c r="L283" s="72"/>
      <c r="M283" s="4"/>
    </row>
    <row r="284" spans="1:13" ht="33.75" customHeight="1">
      <c r="A284" s="61" t="s">
        <v>162</v>
      </c>
      <c r="B284" s="62"/>
      <c r="C284" s="62"/>
      <c r="D284" s="62"/>
      <c r="E284" s="62"/>
      <c r="F284" s="62"/>
      <c r="G284" s="62"/>
      <c r="H284" s="62"/>
      <c r="I284" s="62"/>
      <c r="J284" s="62"/>
      <c r="K284" s="62"/>
      <c r="L284" s="62"/>
      <c r="M284" s="63"/>
    </row>
    <row r="285" spans="1:13" ht="21" hidden="1" customHeight="1">
      <c r="A285" s="101"/>
      <c r="B285" s="102"/>
      <c r="C285" s="102"/>
      <c r="D285" s="102"/>
      <c r="E285" s="102"/>
      <c r="F285" s="102"/>
      <c r="G285" s="102"/>
      <c r="H285" s="102"/>
      <c r="I285" s="102"/>
      <c r="J285" s="102"/>
      <c r="K285" s="102"/>
      <c r="L285" s="102"/>
      <c r="M285" s="103"/>
    </row>
    <row r="286" spans="1:13" ht="12.75" customHeight="1">
      <c r="A286" s="41" t="s">
        <v>190</v>
      </c>
      <c r="B286" s="12" t="s">
        <v>163</v>
      </c>
      <c r="C286" s="12" t="s">
        <v>15</v>
      </c>
      <c r="D286" s="104">
        <f>D291</f>
        <v>24175.5</v>
      </c>
      <c r="E286" s="105"/>
      <c r="F286" s="16">
        <v>4944.8</v>
      </c>
      <c r="G286" s="16">
        <v>4528.6000000000004</v>
      </c>
      <c r="H286" s="16">
        <v>4709.8</v>
      </c>
      <c r="I286" s="104">
        <v>4898.2</v>
      </c>
      <c r="J286" s="105"/>
      <c r="K286" s="104">
        <v>5094.1000000000004</v>
      </c>
      <c r="L286" s="105"/>
      <c r="M286" s="12" t="s">
        <v>164</v>
      </c>
    </row>
    <row r="287" spans="1:13" ht="9.9499999999999993" customHeight="1">
      <c r="A287" s="59" t="s">
        <v>165</v>
      </c>
      <c r="B287" s="59" t="s">
        <v>166</v>
      </c>
      <c r="C287" s="17"/>
      <c r="D287" s="106"/>
      <c r="E287" s="107"/>
      <c r="F287" s="17"/>
      <c r="G287" s="17"/>
      <c r="H287" s="17"/>
      <c r="I287" s="106"/>
      <c r="J287" s="107"/>
      <c r="K287" s="106"/>
      <c r="L287" s="107"/>
      <c r="M287" s="59" t="s">
        <v>167</v>
      </c>
    </row>
    <row r="288" spans="1:13" ht="25.5" customHeight="1">
      <c r="A288" s="59"/>
      <c r="B288" s="59"/>
      <c r="C288" s="2" t="s">
        <v>18</v>
      </c>
      <c r="D288" s="75">
        <v>0</v>
      </c>
      <c r="E288" s="76"/>
      <c r="F288" s="6">
        <v>0</v>
      </c>
      <c r="G288" s="6">
        <v>0</v>
      </c>
      <c r="H288" s="6">
        <v>0</v>
      </c>
      <c r="I288" s="67">
        <v>0</v>
      </c>
      <c r="J288" s="68"/>
      <c r="K288" s="67">
        <v>0</v>
      </c>
      <c r="L288" s="68"/>
      <c r="M288" s="59"/>
    </row>
    <row r="289" spans="1:13" ht="23.25" customHeight="1">
      <c r="A289" s="59"/>
      <c r="B289" s="59"/>
      <c r="C289" s="12" t="s">
        <v>29</v>
      </c>
      <c r="D289" s="108">
        <v>0</v>
      </c>
      <c r="E289" s="109"/>
      <c r="F289" s="18">
        <v>0</v>
      </c>
      <c r="G289" s="18">
        <v>0</v>
      </c>
      <c r="H289" s="18">
        <v>0</v>
      </c>
      <c r="I289" s="110">
        <v>0</v>
      </c>
      <c r="J289" s="111"/>
      <c r="K289" s="110">
        <v>0</v>
      </c>
      <c r="L289" s="111"/>
      <c r="M289" s="59"/>
    </row>
    <row r="290" spans="1:13" ht="5.25" customHeight="1">
      <c r="A290" s="59" t="s">
        <v>168</v>
      </c>
      <c r="B290" s="79" t="s">
        <v>125</v>
      </c>
      <c r="C290" s="17"/>
      <c r="D290" s="97"/>
      <c r="E290" s="98"/>
      <c r="F290" s="46"/>
      <c r="G290" s="46"/>
      <c r="H290" s="46"/>
      <c r="I290" s="97"/>
      <c r="J290" s="98"/>
      <c r="K290" s="97"/>
      <c r="L290" s="98"/>
      <c r="M290" s="79" t="s">
        <v>169</v>
      </c>
    </row>
    <row r="291" spans="1:13" ht="42" customHeight="1">
      <c r="A291" s="59"/>
      <c r="B291" s="79"/>
      <c r="C291" s="2" t="s">
        <v>21</v>
      </c>
      <c r="D291" s="71">
        <f>F291+G291+H291+I291+K291</f>
        <v>24175.5</v>
      </c>
      <c r="E291" s="72"/>
      <c r="F291" s="14">
        <v>4944.8</v>
      </c>
      <c r="G291" s="14">
        <v>4528.6000000000004</v>
      </c>
      <c r="H291" s="14">
        <v>4709.8</v>
      </c>
      <c r="I291" s="69">
        <v>4898.2</v>
      </c>
      <c r="J291" s="70"/>
      <c r="K291" s="69">
        <v>5094.1000000000004</v>
      </c>
      <c r="L291" s="70"/>
      <c r="M291" s="79"/>
    </row>
    <row r="292" spans="1:13" ht="25.5" customHeight="1">
      <c r="A292" s="59"/>
      <c r="B292" s="79"/>
      <c r="C292" s="2" t="s">
        <v>170</v>
      </c>
      <c r="D292" s="75">
        <v>0</v>
      </c>
      <c r="E292" s="76"/>
      <c r="F292" s="6">
        <v>0</v>
      </c>
      <c r="G292" s="6">
        <v>0</v>
      </c>
      <c r="H292" s="6">
        <v>0</v>
      </c>
      <c r="I292" s="67">
        <v>0</v>
      </c>
      <c r="J292" s="68"/>
      <c r="K292" s="67">
        <v>0</v>
      </c>
      <c r="L292" s="68"/>
      <c r="M292" s="79"/>
    </row>
    <row r="293" spans="1:13" ht="144" customHeight="1">
      <c r="A293" s="60"/>
      <c r="B293" s="80"/>
      <c r="C293" s="2"/>
      <c r="D293" s="99"/>
      <c r="E293" s="100"/>
      <c r="F293" s="45"/>
      <c r="G293" s="45"/>
      <c r="H293" s="45"/>
      <c r="I293" s="99"/>
      <c r="J293" s="100"/>
      <c r="K293" s="99"/>
      <c r="L293" s="100"/>
      <c r="M293" s="80"/>
    </row>
    <row r="294" spans="1:13" ht="19.5" customHeight="1">
      <c r="A294" s="11" t="s">
        <v>161</v>
      </c>
      <c r="B294" s="15"/>
      <c r="C294" s="15"/>
      <c r="D294" s="71">
        <f>F294+G294+H294+I294+K294</f>
        <v>24175.5</v>
      </c>
      <c r="E294" s="72"/>
      <c r="F294" s="13">
        <f>F286</f>
        <v>4944.8</v>
      </c>
      <c r="G294" s="13">
        <v>4528.6000000000004</v>
      </c>
      <c r="H294" s="13">
        <v>4709.8</v>
      </c>
      <c r="I294" s="71">
        <v>4898.2</v>
      </c>
      <c r="J294" s="72"/>
      <c r="K294" s="71">
        <v>5094.1000000000004</v>
      </c>
      <c r="L294" s="72"/>
      <c r="M294" s="15"/>
    </row>
    <row r="295" spans="1:13" ht="27.95" customHeight="1">
      <c r="A295" s="2" t="s">
        <v>171</v>
      </c>
      <c r="B295" s="30"/>
      <c r="C295" s="11" t="s">
        <v>88</v>
      </c>
      <c r="D295" s="71">
        <f>F295+G295+H295+I295+K295</f>
        <v>2075988.3</v>
      </c>
      <c r="E295" s="72"/>
      <c r="F295" s="13">
        <f>F296+F297+F298</f>
        <v>408125.20000000007</v>
      </c>
      <c r="G295" s="13">
        <f>G296+G297+G298</f>
        <v>393124.4</v>
      </c>
      <c r="H295" s="13">
        <f>H296+H297+H298</f>
        <v>408553.69999999995</v>
      </c>
      <c r="I295" s="71">
        <f>I296+I297+I298</f>
        <v>424790.60000000003</v>
      </c>
      <c r="J295" s="72"/>
      <c r="K295" s="71">
        <f>K296+K297+K298</f>
        <v>441394.39999999997</v>
      </c>
      <c r="L295" s="72"/>
      <c r="M295" s="15"/>
    </row>
    <row r="296" spans="1:13" ht="23.25" customHeight="1">
      <c r="A296" s="15"/>
      <c r="B296" s="30"/>
      <c r="C296" s="11" t="s">
        <v>89</v>
      </c>
      <c r="D296" s="71">
        <f>F296+G296+H296+I296+K296</f>
        <v>35082.400000000001</v>
      </c>
      <c r="E296" s="72"/>
      <c r="F296" s="13">
        <f>E143+E149+E157+E162+E167+E172+E177+E182+E187+E192+E198+E203+E208+E213+E218+E223</f>
        <v>23939.8</v>
      </c>
      <c r="G296" s="13">
        <f>G203</f>
        <v>2629.2</v>
      </c>
      <c r="H296" s="13">
        <f>H203</f>
        <v>2729.1</v>
      </c>
      <c r="I296" s="71">
        <f>I203</f>
        <v>2838.2</v>
      </c>
      <c r="J296" s="72"/>
      <c r="K296" s="71">
        <f>K203</f>
        <v>2946.1</v>
      </c>
      <c r="L296" s="72"/>
      <c r="M296" s="15"/>
    </row>
    <row r="297" spans="1:13" ht="26.1" customHeight="1">
      <c r="A297" s="15"/>
      <c r="B297" s="30"/>
      <c r="C297" s="11" t="s">
        <v>90</v>
      </c>
      <c r="D297" s="71">
        <f>F297+G297+H297+I297+K297</f>
        <v>1304388.7</v>
      </c>
      <c r="E297" s="72"/>
      <c r="F297" s="13">
        <f>E144+E204+E214+E240+F280+E173+E209+E219</f>
        <v>237724.10000000003</v>
      </c>
      <c r="G297" s="13">
        <f>G144+G204+G240+G280</f>
        <v>251283.20000000001</v>
      </c>
      <c r="H297" s="13">
        <f>H144+H204+H240+H280</f>
        <v>261274.69999999998</v>
      </c>
      <c r="I297" s="71">
        <f>I144+I204+I240+I280</f>
        <v>271655.5</v>
      </c>
      <c r="J297" s="72"/>
      <c r="K297" s="71">
        <f>K144+K204+K240+K280</f>
        <v>282451.20000000001</v>
      </c>
      <c r="L297" s="72"/>
      <c r="M297" s="15"/>
    </row>
    <row r="298" spans="1:13" ht="48.75" customHeight="1">
      <c r="A298" s="33"/>
      <c r="B298" s="33"/>
      <c r="C298" s="2" t="s">
        <v>91</v>
      </c>
      <c r="D298" s="71">
        <f>F298+G298+H298+I298+K298</f>
        <v>736517.20000000007</v>
      </c>
      <c r="E298" s="72"/>
      <c r="F298" s="13">
        <f>E146+E152+E169+E179+E215+E220+E225+E246+E251+E268+E274+F281+F291+E230+E210+E256+E164+E189+E194+E200</f>
        <v>146461.30000000002</v>
      </c>
      <c r="G298" s="13">
        <f>G146+G152+G215+G220+G225+G246+G251+G268+G274+G281+G291</f>
        <v>139212.00000000003</v>
      </c>
      <c r="H298" s="13">
        <f>H146+H152+H215+H220+H225+H246+H251+H268+H274+H281+H291</f>
        <v>144549.9</v>
      </c>
      <c r="I298" s="71">
        <f>I146+I152+I215+I220+I225+I246+I251+I268+I274+I281+I291</f>
        <v>150296.90000000002</v>
      </c>
      <c r="J298" s="72"/>
      <c r="K298" s="71">
        <f>K146+K152+K215+K220+K225+K246+K251+K268+K274+K281+K291</f>
        <v>155997.09999999998</v>
      </c>
      <c r="L298" s="72"/>
      <c r="M298" s="2"/>
    </row>
    <row r="299" spans="1:13" ht="32.1" customHeight="1">
      <c r="A299" s="15"/>
      <c r="B299" s="30"/>
      <c r="C299" s="11" t="s">
        <v>92</v>
      </c>
      <c r="D299" s="75">
        <v>0</v>
      </c>
      <c r="E299" s="76"/>
      <c r="F299" s="8">
        <v>0</v>
      </c>
      <c r="G299" s="8">
        <v>0</v>
      </c>
      <c r="H299" s="8">
        <v>0</v>
      </c>
      <c r="I299" s="75">
        <v>0</v>
      </c>
      <c r="J299" s="76"/>
      <c r="K299" s="75">
        <v>0</v>
      </c>
      <c r="L299" s="76"/>
      <c r="M299" s="15"/>
    </row>
    <row r="300" spans="1:13" ht="21.75" customHeight="1">
      <c r="A300" s="91" t="s">
        <v>172</v>
      </c>
      <c r="B300" s="92"/>
      <c r="C300" s="92"/>
      <c r="D300" s="92"/>
      <c r="E300" s="92"/>
      <c r="F300" s="92"/>
      <c r="G300" s="92"/>
      <c r="H300" s="92"/>
      <c r="I300" s="92"/>
      <c r="J300" s="92"/>
      <c r="K300" s="92"/>
      <c r="L300" s="92"/>
      <c r="M300" s="93"/>
    </row>
    <row r="301" spans="1:13" ht="0.75" customHeight="1">
      <c r="A301" s="94"/>
      <c r="B301" s="95"/>
      <c r="C301" s="95"/>
      <c r="D301" s="95"/>
      <c r="E301" s="95"/>
      <c r="F301" s="95"/>
      <c r="G301" s="95"/>
      <c r="H301" s="95"/>
      <c r="I301" s="95"/>
      <c r="J301" s="95"/>
      <c r="K301" s="95"/>
      <c r="L301" s="95"/>
      <c r="M301" s="96"/>
    </row>
    <row r="302" spans="1:13" ht="17.100000000000001" customHeight="1">
      <c r="A302" s="84" t="s">
        <v>173</v>
      </c>
      <c r="B302" s="85"/>
      <c r="C302" s="85"/>
      <c r="D302" s="85"/>
      <c r="E302" s="85"/>
      <c r="F302" s="85"/>
      <c r="G302" s="85"/>
      <c r="H302" s="85"/>
      <c r="I302" s="85"/>
      <c r="J302" s="85"/>
      <c r="K302" s="85"/>
      <c r="L302" s="85"/>
      <c r="M302" s="86"/>
    </row>
    <row r="303" spans="1:13" ht="21.95" customHeight="1">
      <c r="A303" s="58" t="s">
        <v>174</v>
      </c>
      <c r="B303" s="58" t="s">
        <v>17</v>
      </c>
      <c r="C303" s="1" t="s">
        <v>15</v>
      </c>
      <c r="D303" s="13">
        <f>E303+G303+H303+I303+K303</f>
        <v>40092.699999999997</v>
      </c>
      <c r="E303" s="71">
        <v>7844.5</v>
      </c>
      <c r="F303" s="72"/>
      <c r="G303" s="7">
        <v>7594.1</v>
      </c>
      <c r="H303" s="13">
        <v>7897.9</v>
      </c>
      <c r="I303" s="71">
        <v>8213.7999999999993</v>
      </c>
      <c r="J303" s="72"/>
      <c r="K303" s="87">
        <v>8542.4</v>
      </c>
      <c r="L303" s="88"/>
      <c r="M303" s="58" t="s">
        <v>175</v>
      </c>
    </row>
    <row r="304" spans="1:13" ht="24" customHeight="1">
      <c r="A304" s="59"/>
      <c r="B304" s="59"/>
      <c r="C304" s="1" t="s">
        <v>28</v>
      </c>
      <c r="D304" s="8">
        <v>0</v>
      </c>
      <c r="E304" s="67">
        <v>0</v>
      </c>
      <c r="F304" s="68"/>
      <c r="G304" s="6">
        <v>0</v>
      </c>
      <c r="H304" s="6">
        <v>0</v>
      </c>
      <c r="I304" s="67">
        <v>0</v>
      </c>
      <c r="J304" s="68"/>
      <c r="K304" s="67">
        <v>0</v>
      </c>
      <c r="L304" s="68"/>
      <c r="M304" s="59"/>
    </row>
    <row r="305" spans="1:13" ht="30" customHeight="1">
      <c r="A305" s="59"/>
      <c r="B305" s="59"/>
      <c r="C305" s="1" t="s">
        <v>29</v>
      </c>
      <c r="D305" s="8">
        <v>0</v>
      </c>
      <c r="E305" s="67">
        <v>0</v>
      </c>
      <c r="F305" s="68"/>
      <c r="G305" s="6">
        <v>0</v>
      </c>
      <c r="H305" s="6">
        <v>0</v>
      </c>
      <c r="I305" s="67">
        <v>0</v>
      </c>
      <c r="J305" s="68"/>
      <c r="K305" s="67">
        <v>0</v>
      </c>
      <c r="L305" s="68"/>
      <c r="M305" s="59"/>
    </row>
    <row r="306" spans="1:13" ht="42.95" customHeight="1">
      <c r="A306" s="59"/>
      <c r="B306" s="59"/>
      <c r="C306" s="2" t="s">
        <v>21</v>
      </c>
      <c r="D306" s="13">
        <f>E306+G306+H306+I306+K306</f>
        <v>40092.699999999997</v>
      </c>
      <c r="E306" s="69">
        <v>7844.5</v>
      </c>
      <c r="F306" s="70"/>
      <c r="G306" s="9">
        <v>7594.1</v>
      </c>
      <c r="H306" s="14">
        <v>7897.9</v>
      </c>
      <c r="I306" s="69">
        <v>8213.7999999999993</v>
      </c>
      <c r="J306" s="70"/>
      <c r="K306" s="89">
        <v>8542.4</v>
      </c>
      <c r="L306" s="90"/>
      <c r="M306" s="59"/>
    </row>
    <row r="307" spans="1:13" ht="25.5" customHeight="1">
      <c r="A307" s="60"/>
      <c r="B307" s="60"/>
      <c r="C307" s="2" t="s">
        <v>30</v>
      </c>
      <c r="D307" s="8">
        <v>0</v>
      </c>
      <c r="E307" s="67">
        <v>0</v>
      </c>
      <c r="F307" s="68"/>
      <c r="G307" s="6">
        <v>0</v>
      </c>
      <c r="H307" s="6">
        <v>0</v>
      </c>
      <c r="I307" s="67">
        <v>0</v>
      </c>
      <c r="J307" s="68"/>
      <c r="K307" s="67">
        <v>0</v>
      </c>
      <c r="L307" s="68"/>
      <c r="M307" s="60"/>
    </row>
    <row r="308" spans="1:13" ht="21" customHeight="1">
      <c r="A308" s="58" t="s">
        <v>176</v>
      </c>
      <c r="B308" s="58" t="s">
        <v>17</v>
      </c>
      <c r="C308" s="11" t="s">
        <v>88</v>
      </c>
      <c r="D308" s="8">
        <v>0</v>
      </c>
      <c r="E308" s="75">
        <v>0</v>
      </c>
      <c r="F308" s="76"/>
      <c r="G308" s="8">
        <v>0</v>
      </c>
      <c r="H308" s="8">
        <v>0</v>
      </c>
      <c r="I308" s="75">
        <v>0</v>
      </c>
      <c r="J308" s="76"/>
      <c r="K308" s="75">
        <v>0</v>
      </c>
      <c r="L308" s="76"/>
      <c r="M308" s="78" t="s">
        <v>177</v>
      </c>
    </row>
    <row r="309" spans="1:13" ht="25.5" customHeight="1">
      <c r="A309" s="59"/>
      <c r="B309" s="59"/>
      <c r="C309" s="2" t="s">
        <v>18</v>
      </c>
      <c r="D309" s="8">
        <v>0</v>
      </c>
      <c r="E309" s="67">
        <v>0</v>
      </c>
      <c r="F309" s="68"/>
      <c r="G309" s="6">
        <v>0</v>
      </c>
      <c r="H309" s="6">
        <v>0</v>
      </c>
      <c r="I309" s="67">
        <v>0</v>
      </c>
      <c r="J309" s="68"/>
      <c r="K309" s="67">
        <v>0</v>
      </c>
      <c r="L309" s="68"/>
      <c r="M309" s="79"/>
    </row>
    <row r="310" spans="1:13" ht="21" customHeight="1">
      <c r="A310" s="59"/>
      <c r="B310" s="59"/>
      <c r="C310" s="1" t="s">
        <v>29</v>
      </c>
      <c r="D310" s="8">
        <v>0</v>
      </c>
      <c r="E310" s="67">
        <v>0</v>
      </c>
      <c r="F310" s="68"/>
      <c r="G310" s="6">
        <v>0</v>
      </c>
      <c r="H310" s="6">
        <v>0</v>
      </c>
      <c r="I310" s="67">
        <v>0</v>
      </c>
      <c r="J310" s="68"/>
      <c r="K310" s="67">
        <v>0</v>
      </c>
      <c r="L310" s="68"/>
      <c r="M310" s="79"/>
    </row>
    <row r="311" spans="1:13" ht="42" customHeight="1">
      <c r="A311" s="59"/>
      <c r="B311" s="59"/>
      <c r="C311" s="2" t="s">
        <v>21</v>
      </c>
      <c r="D311" s="8">
        <v>0</v>
      </c>
      <c r="E311" s="67">
        <v>0</v>
      </c>
      <c r="F311" s="68"/>
      <c r="G311" s="6">
        <v>0</v>
      </c>
      <c r="H311" s="6">
        <v>0</v>
      </c>
      <c r="I311" s="67">
        <v>0</v>
      </c>
      <c r="J311" s="68"/>
      <c r="K311" s="67">
        <v>0</v>
      </c>
      <c r="L311" s="68"/>
      <c r="M311" s="79"/>
    </row>
    <row r="312" spans="1:13" ht="27.95" customHeight="1">
      <c r="A312" s="60"/>
      <c r="B312" s="60"/>
      <c r="C312" s="1" t="s">
        <v>22</v>
      </c>
      <c r="D312" s="8">
        <v>0</v>
      </c>
      <c r="E312" s="67">
        <v>0</v>
      </c>
      <c r="F312" s="68"/>
      <c r="G312" s="6">
        <v>0</v>
      </c>
      <c r="H312" s="6">
        <v>0</v>
      </c>
      <c r="I312" s="67">
        <v>0</v>
      </c>
      <c r="J312" s="68"/>
      <c r="K312" s="67">
        <v>0</v>
      </c>
      <c r="L312" s="68"/>
      <c r="M312" s="80"/>
    </row>
    <row r="313" spans="1:13" ht="21" customHeight="1">
      <c r="A313" s="11" t="s">
        <v>178</v>
      </c>
      <c r="B313" s="15"/>
      <c r="C313" s="15"/>
      <c r="D313" s="13">
        <f>E313+G313+H313+I313+K313</f>
        <v>40092.699999999997</v>
      </c>
      <c r="E313" s="71">
        <f>E306</f>
        <v>7844.5</v>
      </c>
      <c r="F313" s="72"/>
      <c r="G313" s="7">
        <v>7594.1</v>
      </c>
      <c r="H313" s="13">
        <v>7897.9</v>
      </c>
      <c r="I313" s="71">
        <v>8213.7999999999993</v>
      </c>
      <c r="J313" s="72"/>
      <c r="K313" s="87">
        <v>8542.4</v>
      </c>
      <c r="L313" s="88"/>
      <c r="M313" s="15"/>
    </row>
    <row r="314" spans="1:13" ht="27.95" customHeight="1">
      <c r="A314" s="84" t="s">
        <v>179</v>
      </c>
      <c r="B314" s="85"/>
      <c r="C314" s="85"/>
      <c r="D314" s="85"/>
      <c r="E314" s="85"/>
      <c r="F314" s="85"/>
      <c r="G314" s="85"/>
      <c r="H314" s="85"/>
      <c r="I314" s="85"/>
      <c r="J314" s="85"/>
      <c r="K314" s="85"/>
      <c r="L314" s="85"/>
      <c r="M314" s="86"/>
    </row>
    <row r="315" spans="1:13" ht="21.95" customHeight="1">
      <c r="A315" s="58" t="s">
        <v>180</v>
      </c>
      <c r="B315" s="58" t="s">
        <v>17</v>
      </c>
      <c r="C315" s="11" t="s">
        <v>88</v>
      </c>
      <c r="D315" s="8">
        <v>0</v>
      </c>
      <c r="E315" s="75">
        <v>0</v>
      </c>
      <c r="F315" s="76"/>
      <c r="G315" s="8">
        <v>0</v>
      </c>
      <c r="H315" s="8">
        <v>0</v>
      </c>
      <c r="I315" s="75">
        <v>0</v>
      </c>
      <c r="J315" s="76"/>
      <c r="K315" s="75">
        <v>0</v>
      </c>
      <c r="L315" s="76"/>
      <c r="M315" s="78" t="s">
        <v>181</v>
      </c>
    </row>
    <row r="316" spans="1:13" ht="25.5" customHeight="1">
      <c r="A316" s="59"/>
      <c r="B316" s="59"/>
      <c r="C316" s="2" t="s">
        <v>18</v>
      </c>
      <c r="D316" s="8">
        <v>0</v>
      </c>
      <c r="E316" s="75">
        <v>0</v>
      </c>
      <c r="F316" s="76"/>
      <c r="G316" s="6">
        <v>0</v>
      </c>
      <c r="H316" s="6">
        <v>0</v>
      </c>
      <c r="I316" s="67">
        <v>0</v>
      </c>
      <c r="J316" s="68"/>
      <c r="K316" s="67">
        <v>0</v>
      </c>
      <c r="L316" s="68"/>
      <c r="M316" s="79"/>
    </row>
    <row r="317" spans="1:13" ht="21" customHeight="1">
      <c r="A317" s="59"/>
      <c r="B317" s="59"/>
      <c r="C317" s="1" t="s">
        <v>29</v>
      </c>
      <c r="D317" s="8">
        <v>0</v>
      </c>
      <c r="E317" s="67">
        <v>0</v>
      </c>
      <c r="F317" s="68"/>
      <c r="G317" s="6">
        <v>0</v>
      </c>
      <c r="H317" s="6">
        <v>0</v>
      </c>
      <c r="I317" s="67">
        <v>0</v>
      </c>
      <c r="J317" s="68"/>
      <c r="K317" s="67">
        <v>0</v>
      </c>
      <c r="L317" s="68"/>
      <c r="M317" s="79"/>
    </row>
    <row r="318" spans="1:13" ht="42" customHeight="1">
      <c r="A318" s="59"/>
      <c r="B318" s="59"/>
      <c r="C318" s="2" t="s">
        <v>21</v>
      </c>
      <c r="D318" s="8">
        <v>0</v>
      </c>
      <c r="E318" s="67">
        <v>0</v>
      </c>
      <c r="F318" s="68"/>
      <c r="G318" s="6">
        <v>0</v>
      </c>
      <c r="H318" s="6">
        <v>0</v>
      </c>
      <c r="I318" s="67">
        <v>0</v>
      </c>
      <c r="J318" s="68"/>
      <c r="K318" s="67">
        <v>0</v>
      </c>
      <c r="L318" s="68"/>
      <c r="M318" s="79"/>
    </row>
    <row r="319" spans="1:13" ht="28.5" customHeight="1">
      <c r="A319" s="60"/>
      <c r="B319" s="60"/>
      <c r="C319" s="1" t="s">
        <v>22</v>
      </c>
      <c r="D319" s="8">
        <v>0</v>
      </c>
      <c r="E319" s="67">
        <v>0</v>
      </c>
      <c r="F319" s="68"/>
      <c r="G319" s="6">
        <v>0</v>
      </c>
      <c r="H319" s="6">
        <v>0</v>
      </c>
      <c r="I319" s="67">
        <v>0</v>
      </c>
      <c r="J319" s="68"/>
      <c r="K319" s="67">
        <v>0</v>
      </c>
      <c r="L319" s="68"/>
      <c r="M319" s="80"/>
    </row>
    <row r="320" spans="1:13" ht="21" customHeight="1">
      <c r="A320" s="11" t="s">
        <v>182</v>
      </c>
      <c r="B320" s="15"/>
      <c r="C320" s="15"/>
      <c r="D320" s="8">
        <v>0</v>
      </c>
      <c r="E320" s="75">
        <v>0</v>
      </c>
      <c r="F320" s="76"/>
      <c r="G320" s="8">
        <v>0</v>
      </c>
      <c r="H320" s="8">
        <v>0</v>
      </c>
      <c r="I320" s="75">
        <v>0</v>
      </c>
      <c r="J320" s="76"/>
      <c r="K320" s="75">
        <v>0</v>
      </c>
      <c r="L320" s="76"/>
      <c r="M320" s="15"/>
    </row>
    <row r="321" spans="1:13" ht="21.95" customHeight="1">
      <c r="A321" s="84" t="s">
        <v>183</v>
      </c>
      <c r="B321" s="85"/>
      <c r="C321" s="85"/>
      <c r="D321" s="85"/>
      <c r="E321" s="85"/>
      <c r="F321" s="85"/>
      <c r="G321" s="85"/>
      <c r="H321" s="85"/>
      <c r="I321" s="85"/>
      <c r="J321" s="85"/>
      <c r="K321" s="85"/>
      <c r="L321" s="85"/>
      <c r="M321" s="86"/>
    </row>
    <row r="322" spans="1:13" ht="24.75" customHeight="1">
      <c r="A322" s="58" t="s">
        <v>184</v>
      </c>
      <c r="B322" s="58" t="s">
        <v>38</v>
      </c>
      <c r="C322" s="11" t="s">
        <v>88</v>
      </c>
      <c r="D322" s="75">
        <v>0</v>
      </c>
      <c r="E322" s="76"/>
      <c r="F322" s="8">
        <v>0</v>
      </c>
      <c r="G322" s="8">
        <v>0</v>
      </c>
      <c r="H322" s="8">
        <v>0</v>
      </c>
      <c r="I322" s="75">
        <v>0</v>
      </c>
      <c r="J322" s="76"/>
      <c r="K322" s="75">
        <v>0</v>
      </c>
      <c r="L322" s="76"/>
      <c r="M322" s="58" t="s">
        <v>185</v>
      </c>
    </row>
    <row r="323" spans="1:13" ht="21" customHeight="1">
      <c r="A323" s="59"/>
      <c r="B323" s="59"/>
      <c r="C323" s="1" t="s">
        <v>28</v>
      </c>
      <c r="D323" s="75">
        <v>0</v>
      </c>
      <c r="E323" s="76"/>
      <c r="F323" s="6">
        <v>0</v>
      </c>
      <c r="G323" s="6">
        <v>0</v>
      </c>
      <c r="H323" s="6">
        <v>0</v>
      </c>
      <c r="I323" s="67">
        <v>0</v>
      </c>
      <c r="J323" s="68"/>
      <c r="K323" s="67">
        <v>0</v>
      </c>
      <c r="L323" s="68"/>
      <c r="M323" s="59"/>
    </row>
    <row r="324" spans="1:13" ht="15" customHeight="1">
      <c r="A324" s="59"/>
      <c r="B324" s="59"/>
      <c r="C324" s="1" t="s">
        <v>29</v>
      </c>
      <c r="D324" s="75">
        <v>0</v>
      </c>
      <c r="E324" s="76"/>
      <c r="F324" s="6">
        <v>0</v>
      </c>
      <c r="G324" s="6">
        <v>0</v>
      </c>
      <c r="H324" s="6">
        <v>0</v>
      </c>
      <c r="I324" s="67">
        <v>0</v>
      </c>
      <c r="J324" s="68"/>
      <c r="K324" s="67">
        <v>0</v>
      </c>
      <c r="L324" s="68"/>
      <c r="M324" s="59"/>
    </row>
    <row r="325" spans="1:13" ht="42" customHeight="1">
      <c r="A325" s="59"/>
      <c r="B325" s="59"/>
      <c r="C325" s="2" t="s">
        <v>21</v>
      </c>
      <c r="D325" s="75">
        <v>0</v>
      </c>
      <c r="E325" s="76"/>
      <c r="F325" s="6">
        <v>0</v>
      </c>
      <c r="G325" s="6">
        <v>0</v>
      </c>
      <c r="H325" s="6">
        <v>0</v>
      </c>
      <c r="I325" s="67">
        <v>0</v>
      </c>
      <c r="J325" s="68"/>
      <c r="K325" s="67">
        <v>0</v>
      </c>
      <c r="L325" s="68"/>
      <c r="M325" s="59"/>
    </row>
    <row r="326" spans="1:13" ht="22.5" customHeight="1">
      <c r="A326" s="60"/>
      <c r="B326" s="60"/>
      <c r="C326" s="1" t="s">
        <v>22</v>
      </c>
      <c r="D326" s="75">
        <v>0</v>
      </c>
      <c r="E326" s="76"/>
      <c r="F326" s="6">
        <v>0</v>
      </c>
      <c r="G326" s="6">
        <v>0</v>
      </c>
      <c r="H326" s="6">
        <v>0</v>
      </c>
      <c r="I326" s="67">
        <v>0</v>
      </c>
      <c r="J326" s="68"/>
      <c r="K326" s="67">
        <v>0</v>
      </c>
      <c r="L326" s="68"/>
      <c r="M326" s="60"/>
    </row>
    <row r="327" spans="1:13" ht="12.95" customHeight="1">
      <c r="A327" s="11" t="s">
        <v>72</v>
      </c>
      <c r="B327" s="4"/>
      <c r="C327" s="4"/>
      <c r="D327" s="75">
        <v>0</v>
      </c>
      <c r="E327" s="76"/>
      <c r="F327" s="8">
        <v>0</v>
      </c>
      <c r="G327" s="8">
        <v>0</v>
      </c>
      <c r="H327" s="8">
        <v>0</v>
      </c>
      <c r="I327" s="75">
        <v>0</v>
      </c>
      <c r="J327" s="76"/>
      <c r="K327" s="82"/>
      <c r="L327" s="83"/>
      <c r="M327" s="4"/>
    </row>
    <row r="328" spans="1:13" ht="20.100000000000001" customHeight="1">
      <c r="A328" s="58" t="s">
        <v>186</v>
      </c>
      <c r="B328" s="58"/>
      <c r="C328" s="11" t="s">
        <v>88</v>
      </c>
      <c r="D328" s="71">
        <f>F328+G328+H328+I328+K328</f>
        <v>40092.699999999997</v>
      </c>
      <c r="E328" s="72"/>
      <c r="F328" s="13">
        <f>F331</f>
        <v>7844.5</v>
      </c>
      <c r="G328" s="13">
        <v>7594.1</v>
      </c>
      <c r="H328" s="13">
        <v>7897.9</v>
      </c>
      <c r="I328" s="71">
        <v>8213.7999999999993</v>
      </c>
      <c r="J328" s="72"/>
      <c r="K328" s="71">
        <v>8542.4</v>
      </c>
      <c r="L328" s="72"/>
      <c r="M328" s="58"/>
    </row>
    <row r="329" spans="1:13" ht="29.1" customHeight="1">
      <c r="A329" s="59"/>
      <c r="B329" s="59"/>
      <c r="C329" s="11" t="s">
        <v>89</v>
      </c>
      <c r="D329" s="75">
        <v>0</v>
      </c>
      <c r="E329" s="76"/>
      <c r="F329" s="8">
        <v>0</v>
      </c>
      <c r="G329" s="8">
        <v>0</v>
      </c>
      <c r="H329" s="8">
        <v>0</v>
      </c>
      <c r="I329" s="75">
        <v>0</v>
      </c>
      <c r="J329" s="76"/>
      <c r="K329" s="75">
        <v>0</v>
      </c>
      <c r="L329" s="76"/>
      <c r="M329" s="59"/>
    </row>
    <row r="330" spans="1:13" ht="21" customHeight="1">
      <c r="A330" s="59"/>
      <c r="B330" s="59"/>
      <c r="C330" s="11" t="s">
        <v>90</v>
      </c>
      <c r="D330" s="75">
        <v>0</v>
      </c>
      <c r="E330" s="76"/>
      <c r="F330" s="8">
        <v>0</v>
      </c>
      <c r="G330" s="8">
        <v>0</v>
      </c>
      <c r="H330" s="8">
        <v>0</v>
      </c>
      <c r="I330" s="75">
        <v>0</v>
      </c>
      <c r="J330" s="76"/>
      <c r="K330" s="75">
        <v>0</v>
      </c>
      <c r="L330" s="76"/>
      <c r="M330" s="59"/>
    </row>
    <row r="331" spans="1:13" ht="49.5" customHeight="1">
      <c r="A331" s="59"/>
      <c r="B331" s="59"/>
      <c r="C331" s="2" t="s">
        <v>91</v>
      </c>
      <c r="D331" s="71">
        <f>F331+G331+H331+I331+K331</f>
        <v>40092.699999999997</v>
      </c>
      <c r="E331" s="72"/>
      <c r="F331" s="13">
        <f>E313</f>
        <v>7844.5</v>
      </c>
      <c r="G331" s="13">
        <v>7594.1</v>
      </c>
      <c r="H331" s="13">
        <v>7897.9</v>
      </c>
      <c r="I331" s="71">
        <v>8213.7999999999993</v>
      </c>
      <c r="J331" s="72"/>
      <c r="K331" s="71">
        <v>8542.4</v>
      </c>
      <c r="L331" s="72"/>
      <c r="M331" s="59"/>
    </row>
    <row r="332" spans="1:13" ht="27.95" customHeight="1">
      <c r="A332" s="60"/>
      <c r="B332" s="60"/>
      <c r="C332" s="11" t="s">
        <v>92</v>
      </c>
      <c r="D332" s="75">
        <v>0</v>
      </c>
      <c r="E332" s="76"/>
      <c r="F332" s="8">
        <v>0</v>
      </c>
      <c r="G332" s="8">
        <v>0</v>
      </c>
      <c r="H332" s="8">
        <v>0</v>
      </c>
      <c r="I332" s="75">
        <v>0</v>
      </c>
      <c r="J332" s="76"/>
      <c r="K332" s="75">
        <v>0</v>
      </c>
      <c r="L332" s="76"/>
      <c r="M332" s="60"/>
    </row>
    <row r="333" spans="1:13" ht="20.100000000000001" customHeight="1">
      <c r="A333" s="58" t="s">
        <v>187</v>
      </c>
      <c r="B333" s="81"/>
      <c r="C333" s="11" t="s">
        <v>88</v>
      </c>
      <c r="D333" s="71">
        <f>D334+D335+D336</f>
        <v>2884741.9000000004</v>
      </c>
      <c r="E333" s="72"/>
      <c r="F333" s="13">
        <f>F328+F295+E135</f>
        <v>555835.40000000014</v>
      </c>
      <c r="G333" s="13">
        <f>G334+G335+G336</f>
        <v>548915.10000000009</v>
      </c>
      <c r="H333" s="13">
        <f>H334+H335+H336</f>
        <v>570576.19999999995</v>
      </c>
      <c r="I333" s="71">
        <f>I334+I335+I336</f>
        <v>593293.9</v>
      </c>
      <c r="J333" s="72"/>
      <c r="K333" s="71">
        <f>K334+K335+K336</f>
        <v>616121.30000000005</v>
      </c>
      <c r="L333" s="72"/>
      <c r="M333" s="58"/>
    </row>
    <row r="334" spans="1:13" ht="27.95" customHeight="1">
      <c r="A334" s="59"/>
      <c r="B334" s="59"/>
      <c r="C334" s="11" t="s">
        <v>89</v>
      </c>
      <c r="D334" s="71">
        <f>F334+G334+H334+I334+K334</f>
        <v>35082.400000000001</v>
      </c>
      <c r="E334" s="72"/>
      <c r="F334" s="13">
        <f>F296+E136</f>
        <v>23939.8</v>
      </c>
      <c r="G334" s="13">
        <f>G296</f>
        <v>2629.2</v>
      </c>
      <c r="H334" s="13">
        <v>2729.1</v>
      </c>
      <c r="I334" s="71">
        <v>2838.2</v>
      </c>
      <c r="J334" s="72"/>
      <c r="K334" s="71">
        <v>2946.1</v>
      </c>
      <c r="L334" s="72"/>
      <c r="M334" s="59"/>
    </row>
    <row r="335" spans="1:13" ht="21" customHeight="1">
      <c r="A335" s="59"/>
      <c r="B335" s="59"/>
      <c r="C335" s="11" t="s">
        <v>90</v>
      </c>
      <c r="D335" s="71">
        <f>F335+G335+H335+I335+K335</f>
        <v>1799219.2000000002</v>
      </c>
      <c r="E335" s="72"/>
      <c r="F335" s="13">
        <f>F297+E137</f>
        <v>330319.5</v>
      </c>
      <c r="G335" s="13">
        <f>G137+G297</f>
        <v>346100.5</v>
      </c>
      <c r="H335" s="13">
        <v>359884.79999999999</v>
      </c>
      <c r="I335" s="71">
        <v>374209.9</v>
      </c>
      <c r="J335" s="72"/>
      <c r="K335" s="71">
        <v>388704.5</v>
      </c>
      <c r="L335" s="72"/>
      <c r="M335" s="59"/>
    </row>
    <row r="336" spans="1:13" ht="48.75" customHeight="1">
      <c r="A336" s="59"/>
      <c r="B336" s="59"/>
      <c r="C336" s="2" t="s">
        <v>188</v>
      </c>
      <c r="D336" s="71">
        <f>F336+G336+H336+I336+K336</f>
        <v>1050440.3</v>
      </c>
      <c r="E336" s="72"/>
      <c r="F336" s="13">
        <f>F331+F298+E138</f>
        <v>201576.10000000003</v>
      </c>
      <c r="G336" s="13">
        <f>G331+G298+G138</f>
        <v>200185.40000000002</v>
      </c>
      <c r="H336" s="13">
        <f>H138+H298+H331</f>
        <v>207962.3</v>
      </c>
      <c r="I336" s="71">
        <v>216245.8</v>
      </c>
      <c r="J336" s="72"/>
      <c r="K336" s="71">
        <v>224470.7</v>
      </c>
      <c r="L336" s="72"/>
      <c r="M336" s="59"/>
    </row>
    <row r="337" spans="1:13" ht="27.6" customHeight="1">
      <c r="A337" s="60"/>
      <c r="B337" s="60"/>
      <c r="C337" s="11" t="s">
        <v>92</v>
      </c>
      <c r="D337" s="75">
        <v>0</v>
      </c>
      <c r="E337" s="76"/>
      <c r="F337" s="8">
        <v>0</v>
      </c>
      <c r="G337" s="8">
        <v>0</v>
      </c>
      <c r="H337" s="8">
        <v>0</v>
      </c>
      <c r="I337" s="75">
        <v>0</v>
      </c>
      <c r="J337" s="76"/>
      <c r="K337" s="75">
        <v>0</v>
      </c>
      <c r="L337" s="76"/>
      <c r="M337" s="60"/>
    </row>
    <row r="338" spans="1:13" ht="23.25" customHeight="1"/>
    <row r="339" spans="1:13">
      <c r="D339" s="47"/>
      <c r="F339" s="47"/>
      <c r="G339" s="47"/>
      <c r="H339" s="47"/>
      <c r="I339" s="47"/>
      <c r="J339" s="47"/>
      <c r="K339" s="47"/>
      <c r="L339" s="47"/>
    </row>
    <row r="341" spans="1:13">
      <c r="D341" s="47"/>
      <c r="L341" s="47"/>
    </row>
    <row r="342" spans="1:13">
      <c r="D342" s="47"/>
      <c r="L342" s="47"/>
    </row>
    <row r="343" spans="1:13">
      <c r="D343" s="47"/>
      <c r="F343" s="47"/>
      <c r="G343" s="47"/>
      <c r="H343" s="47"/>
      <c r="I343" s="47"/>
      <c r="J343" s="47"/>
      <c r="K343" s="47"/>
      <c r="L343" s="47"/>
    </row>
  </sheetData>
  <mergeCells count="1112">
    <mergeCell ref="A1:N1"/>
    <mergeCell ref="A2:N2"/>
    <mergeCell ref="D3:L3"/>
    <mergeCell ref="E4:F4"/>
    <mergeCell ref="H4:I4"/>
    <mergeCell ref="J4:K4"/>
    <mergeCell ref="E5:F5"/>
    <mergeCell ref="H5:I5"/>
    <mergeCell ref="J5:K5"/>
    <mergeCell ref="E14:F14"/>
    <mergeCell ref="H14:I14"/>
    <mergeCell ref="J14:K14"/>
    <mergeCell ref="A15:M15"/>
    <mergeCell ref="A16:A20"/>
    <mergeCell ref="B16:B20"/>
    <mergeCell ref="E16:F16"/>
    <mergeCell ref="H16:I16"/>
    <mergeCell ref="J16:K16"/>
    <mergeCell ref="M16:M20"/>
    <mergeCell ref="E17:F17"/>
    <mergeCell ref="H17:I17"/>
    <mergeCell ref="J17:K17"/>
    <mergeCell ref="E18:F18"/>
    <mergeCell ref="H18:I18"/>
    <mergeCell ref="J18:K18"/>
    <mergeCell ref="E19:F19"/>
    <mergeCell ref="H19:I19"/>
    <mergeCell ref="J19:K19"/>
    <mergeCell ref="E20:F20"/>
    <mergeCell ref="H20:I20"/>
    <mergeCell ref="J20:K20"/>
    <mergeCell ref="A8:A13"/>
    <mergeCell ref="A21:A25"/>
    <mergeCell ref="B21:B25"/>
    <mergeCell ref="E21:F21"/>
    <mergeCell ref="H21:I21"/>
    <mergeCell ref="J21:K21"/>
    <mergeCell ref="M21:M25"/>
    <mergeCell ref="E22:F22"/>
    <mergeCell ref="H22:I22"/>
    <mergeCell ref="J22:K22"/>
    <mergeCell ref="E23:F23"/>
    <mergeCell ref="H23:I23"/>
    <mergeCell ref="J23:K23"/>
    <mergeCell ref="E24:F24"/>
    <mergeCell ref="H24:I24"/>
    <mergeCell ref="J24:K24"/>
    <mergeCell ref="E25:F25"/>
    <mergeCell ref="H25:I25"/>
    <mergeCell ref="J25:K25"/>
    <mergeCell ref="A26:A30"/>
    <mergeCell ref="B26:B30"/>
    <mergeCell ref="E26:F26"/>
    <mergeCell ref="H26:I26"/>
    <mergeCell ref="J26:K26"/>
    <mergeCell ref="M26:M30"/>
    <mergeCell ref="E27:F27"/>
    <mergeCell ref="H27:I27"/>
    <mergeCell ref="J27:K27"/>
    <mergeCell ref="E28:F28"/>
    <mergeCell ref="H28:I28"/>
    <mergeCell ref="J28:K28"/>
    <mergeCell ref="E29:F29"/>
    <mergeCell ref="H29:I29"/>
    <mergeCell ref="J29:K29"/>
    <mergeCell ref="E30:F30"/>
    <mergeCell ref="H30:I30"/>
    <mergeCell ref="J30:K30"/>
    <mergeCell ref="A31:A35"/>
    <mergeCell ref="B31:B35"/>
    <mergeCell ref="E31:F31"/>
    <mergeCell ref="H31:I31"/>
    <mergeCell ref="J31:K31"/>
    <mergeCell ref="M31:M35"/>
    <mergeCell ref="E32:F32"/>
    <mergeCell ref="H32:I32"/>
    <mergeCell ref="J32:K32"/>
    <mergeCell ref="E33:F33"/>
    <mergeCell ref="H33:I33"/>
    <mergeCell ref="J33:K33"/>
    <mergeCell ref="E34:F34"/>
    <mergeCell ref="H34:I34"/>
    <mergeCell ref="J34:K34"/>
    <mergeCell ref="E35:F35"/>
    <mergeCell ref="H35:I35"/>
    <mergeCell ref="J35:K35"/>
    <mergeCell ref="A36:A40"/>
    <mergeCell ref="B36:B40"/>
    <mergeCell ref="E36:F36"/>
    <mergeCell ref="H36:I36"/>
    <mergeCell ref="J36:K36"/>
    <mergeCell ref="M36:M40"/>
    <mergeCell ref="E37:F37"/>
    <mergeCell ref="H37:I37"/>
    <mergeCell ref="J37:K37"/>
    <mergeCell ref="E38:F38"/>
    <mergeCell ref="H38:I38"/>
    <mergeCell ref="J38:K38"/>
    <mergeCell ref="E39:F39"/>
    <mergeCell ref="H39:I39"/>
    <mergeCell ref="J39:K39"/>
    <mergeCell ref="E40:F40"/>
    <mergeCell ref="H40:I40"/>
    <mergeCell ref="J40:K40"/>
    <mergeCell ref="E41:F41"/>
    <mergeCell ref="H41:I41"/>
    <mergeCell ref="J41:K41"/>
    <mergeCell ref="A42:A45"/>
    <mergeCell ref="B42:B45"/>
    <mergeCell ref="E42:F42"/>
    <mergeCell ref="H42:I42"/>
    <mergeCell ref="J42:K42"/>
    <mergeCell ref="M42:M45"/>
    <mergeCell ref="E43:F43"/>
    <mergeCell ref="H43:I43"/>
    <mergeCell ref="J43:K43"/>
    <mergeCell ref="E44:F44"/>
    <mergeCell ref="H44:I44"/>
    <mergeCell ref="J44:K44"/>
    <mergeCell ref="E45:F45"/>
    <mergeCell ref="H45:I45"/>
    <mergeCell ref="J45:K45"/>
    <mergeCell ref="A46:A50"/>
    <mergeCell ref="B46:B50"/>
    <mergeCell ref="E46:F46"/>
    <mergeCell ref="H46:I46"/>
    <mergeCell ref="J46:K46"/>
    <mergeCell ref="M46:M50"/>
    <mergeCell ref="E47:F47"/>
    <mergeCell ref="H47:I47"/>
    <mergeCell ref="J47:K47"/>
    <mergeCell ref="E48:F48"/>
    <mergeCell ref="H48:I48"/>
    <mergeCell ref="J48:K48"/>
    <mergeCell ref="E49:F49"/>
    <mergeCell ref="H49:I49"/>
    <mergeCell ref="J49:K49"/>
    <mergeCell ref="E50:F50"/>
    <mergeCell ref="H50:I50"/>
    <mergeCell ref="J50:K50"/>
    <mergeCell ref="A51:A55"/>
    <mergeCell ref="B51:B55"/>
    <mergeCell ref="E51:F51"/>
    <mergeCell ref="H51:I51"/>
    <mergeCell ref="J51:K51"/>
    <mergeCell ref="M51:M55"/>
    <mergeCell ref="E52:F52"/>
    <mergeCell ref="H52:I52"/>
    <mergeCell ref="J52:K52"/>
    <mergeCell ref="E53:F53"/>
    <mergeCell ref="H53:I53"/>
    <mergeCell ref="J53:K53"/>
    <mergeCell ref="E54:F54"/>
    <mergeCell ref="H54:I54"/>
    <mergeCell ref="J54:K54"/>
    <mergeCell ref="E55:F55"/>
    <mergeCell ref="H55:I55"/>
    <mergeCell ref="J55:K55"/>
    <mergeCell ref="A56:A59"/>
    <mergeCell ref="B56:B59"/>
    <mergeCell ref="E56:F56"/>
    <mergeCell ref="H56:I56"/>
    <mergeCell ref="J56:K56"/>
    <mergeCell ref="M56:M59"/>
    <mergeCell ref="E57:F57"/>
    <mergeCell ref="H57:I57"/>
    <mergeCell ref="J57:K57"/>
    <mergeCell ref="E58:F58"/>
    <mergeCell ref="H58:I58"/>
    <mergeCell ref="J58:K58"/>
    <mergeCell ref="E59:F59"/>
    <mergeCell ref="H59:I59"/>
    <mergeCell ref="J59:K59"/>
    <mergeCell ref="E60:F60"/>
    <mergeCell ref="H60:I60"/>
    <mergeCell ref="J60:K60"/>
    <mergeCell ref="A61:A65"/>
    <mergeCell ref="B61:B65"/>
    <mergeCell ref="E61:F61"/>
    <mergeCell ref="H61:I61"/>
    <mergeCell ref="J61:K61"/>
    <mergeCell ref="M61:M65"/>
    <mergeCell ref="E62:F62"/>
    <mergeCell ref="H62:I62"/>
    <mergeCell ref="J62:K62"/>
    <mergeCell ref="E63:F63"/>
    <mergeCell ref="H63:I63"/>
    <mergeCell ref="J63:K63"/>
    <mergeCell ref="E64:F64"/>
    <mergeCell ref="H64:I64"/>
    <mergeCell ref="J64:K64"/>
    <mergeCell ref="E65:F65"/>
    <mergeCell ref="H65:I65"/>
    <mergeCell ref="J65:K65"/>
    <mergeCell ref="A66:A70"/>
    <mergeCell ref="B66:B70"/>
    <mergeCell ref="E66:F66"/>
    <mergeCell ref="H66:I66"/>
    <mergeCell ref="J66:K66"/>
    <mergeCell ref="M66:M70"/>
    <mergeCell ref="E67:F67"/>
    <mergeCell ref="H67:I67"/>
    <mergeCell ref="J67:K67"/>
    <mergeCell ref="E68:F68"/>
    <mergeCell ref="H68:I68"/>
    <mergeCell ref="J68:K68"/>
    <mergeCell ref="E69:F69"/>
    <mergeCell ref="H69:I69"/>
    <mergeCell ref="J69:K69"/>
    <mergeCell ref="E70:F70"/>
    <mergeCell ref="H70:I70"/>
    <mergeCell ref="J70:K70"/>
    <mergeCell ref="A71:A74"/>
    <mergeCell ref="B71:B74"/>
    <mergeCell ref="E71:F71"/>
    <mergeCell ref="H71:I71"/>
    <mergeCell ref="J71:K71"/>
    <mergeCell ref="M71:M74"/>
    <mergeCell ref="E72:F72"/>
    <mergeCell ref="H72:I72"/>
    <mergeCell ref="J72:K72"/>
    <mergeCell ref="E73:F73"/>
    <mergeCell ref="H73:I73"/>
    <mergeCell ref="J73:K73"/>
    <mergeCell ref="E74:F74"/>
    <mergeCell ref="H74:I74"/>
    <mergeCell ref="J74:K74"/>
    <mergeCell ref="A75:A79"/>
    <mergeCell ref="B75:B79"/>
    <mergeCell ref="E75:F75"/>
    <mergeCell ref="H75:I75"/>
    <mergeCell ref="J75:K75"/>
    <mergeCell ref="M75:M79"/>
    <mergeCell ref="E76:F76"/>
    <mergeCell ref="H76:I76"/>
    <mergeCell ref="J76:K76"/>
    <mergeCell ref="E77:F77"/>
    <mergeCell ref="H77:I77"/>
    <mergeCell ref="J77:K77"/>
    <mergeCell ref="E78:F78"/>
    <mergeCell ref="H78:I78"/>
    <mergeCell ref="J78:K78"/>
    <mergeCell ref="E79:F79"/>
    <mergeCell ref="H79:I79"/>
    <mergeCell ref="J79:K79"/>
    <mergeCell ref="E80:F80"/>
    <mergeCell ref="H80:I80"/>
    <mergeCell ref="J80:K80"/>
    <mergeCell ref="A81:M81"/>
    <mergeCell ref="A82:A86"/>
    <mergeCell ref="B82:B86"/>
    <mergeCell ref="E82:F82"/>
    <mergeCell ref="H82:I82"/>
    <mergeCell ref="J82:K82"/>
    <mergeCell ref="M82:M86"/>
    <mergeCell ref="E83:F83"/>
    <mergeCell ref="H83:I83"/>
    <mergeCell ref="J83:K83"/>
    <mergeCell ref="E84:F84"/>
    <mergeCell ref="H84:I84"/>
    <mergeCell ref="J84:K84"/>
    <mergeCell ref="E85:F85"/>
    <mergeCell ref="H85:I85"/>
    <mergeCell ref="J85:K85"/>
    <mergeCell ref="E86:F86"/>
    <mergeCell ref="H86:I86"/>
    <mergeCell ref="J86:K86"/>
    <mergeCell ref="A87:A91"/>
    <mergeCell ref="B87:B91"/>
    <mergeCell ref="E87:F87"/>
    <mergeCell ref="H87:I87"/>
    <mergeCell ref="J87:K87"/>
    <mergeCell ref="M87:M91"/>
    <mergeCell ref="E88:F88"/>
    <mergeCell ref="H88:I88"/>
    <mergeCell ref="J88:K88"/>
    <mergeCell ref="E89:F89"/>
    <mergeCell ref="H89:I89"/>
    <mergeCell ref="J89:K89"/>
    <mergeCell ref="E90:F90"/>
    <mergeCell ref="H90:I90"/>
    <mergeCell ref="J90:K90"/>
    <mergeCell ref="E91:F91"/>
    <mergeCell ref="H91:I91"/>
    <mergeCell ref="J91:K91"/>
    <mergeCell ref="A92:A96"/>
    <mergeCell ref="B92:B96"/>
    <mergeCell ref="E92:F92"/>
    <mergeCell ref="H92:I92"/>
    <mergeCell ref="J92:K92"/>
    <mergeCell ref="M92:M96"/>
    <mergeCell ref="E93:F93"/>
    <mergeCell ref="H93:I93"/>
    <mergeCell ref="J93:K93"/>
    <mergeCell ref="E94:F94"/>
    <mergeCell ref="H94:I94"/>
    <mergeCell ref="J94:K94"/>
    <mergeCell ref="E95:F95"/>
    <mergeCell ref="H95:I95"/>
    <mergeCell ref="J95:K95"/>
    <mergeCell ref="E96:F96"/>
    <mergeCell ref="H96:I96"/>
    <mergeCell ref="J96:K96"/>
    <mergeCell ref="A97:A99"/>
    <mergeCell ref="B97:B99"/>
    <mergeCell ref="E97:F97"/>
    <mergeCell ref="H97:I97"/>
    <mergeCell ref="J97:K97"/>
    <mergeCell ref="M97:M99"/>
    <mergeCell ref="E98:F98"/>
    <mergeCell ref="H98:I98"/>
    <mergeCell ref="J98:K98"/>
    <mergeCell ref="E99:F99"/>
    <mergeCell ref="H99:I99"/>
    <mergeCell ref="J99:K99"/>
    <mergeCell ref="A100:A101"/>
    <mergeCell ref="B100:B101"/>
    <mergeCell ref="E100:F100"/>
    <mergeCell ref="H100:I100"/>
    <mergeCell ref="J100:K100"/>
    <mergeCell ref="M100:M101"/>
    <mergeCell ref="E101:F101"/>
    <mergeCell ref="H101:I101"/>
    <mergeCell ref="J101:K101"/>
    <mergeCell ref="E102:F102"/>
    <mergeCell ref="H102:I102"/>
    <mergeCell ref="J102:K102"/>
    <mergeCell ref="A103:M103"/>
    <mergeCell ref="A104:A108"/>
    <mergeCell ref="B104:B108"/>
    <mergeCell ref="E104:F104"/>
    <mergeCell ref="I104:K104"/>
    <mergeCell ref="M104:M108"/>
    <mergeCell ref="E105:F105"/>
    <mergeCell ref="I105:K105"/>
    <mergeCell ref="E106:F106"/>
    <mergeCell ref="I106:K106"/>
    <mergeCell ref="E107:F107"/>
    <mergeCell ref="I107:K107"/>
    <mergeCell ref="E108:F108"/>
    <mergeCell ref="I108:K108"/>
    <mergeCell ref="A109:A113"/>
    <mergeCell ref="B109:B113"/>
    <mergeCell ref="E109:F109"/>
    <mergeCell ref="I109:K109"/>
    <mergeCell ref="M109:M113"/>
    <mergeCell ref="E110:F110"/>
    <mergeCell ref="I110:K110"/>
    <mergeCell ref="E111:F111"/>
    <mergeCell ref="I111:K111"/>
    <mergeCell ref="E112:F112"/>
    <mergeCell ref="I112:K112"/>
    <mergeCell ref="E113:F113"/>
    <mergeCell ref="I113:K113"/>
    <mergeCell ref="A114:A117"/>
    <mergeCell ref="B114:B117"/>
    <mergeCell ref="E114:F114"/>
    <mergeCell ref="I114:K114"/>
    <mergeCell ref="M114:M117"/>
    <mergeCell ref="E115:F115"/>
    <mergeCell ref="I115:K115"/>
    <mergeCell ref="E116:F116"/>
    <mergeCell ref="I116:K116"/>
    <mergeCell ref="E117:F117"/>
    <mergeCell ref="I117:K117"/>
    <mergeCell ref="I120:K120"/>
    <mergeCell ref="E121:F121"/>
    <mergeCell ref="I121:K121"/>
    <mergeCell ref="E122:F122"/>
    <mergeCell ref="I122:K122"/>
    <mergeCell ref="E123:F123"/>
    <mergeCell ref="I123:K123"/>
    <mergeCell ref="A124:A128"/>
    <mergeCell ref="B124:B128"/>
    <mergeCell ref="E124:F124"/>
    <mergeCell ref="I124:K124"/>
    <mergeCell ref="M124:M128"/>
    <mergeCell ref="E125:F125"/>
    <mergeCell ref="I125:K125"/>
    <mergeCell ref="E126:F126"/>
    <mergeCell ref="I126:K126"/>
    <mergeCell ref="E127:F127"/>
    <mergeCell ref="I127:K127"/>
    <mergeCell ref="E128:F128"/>
    <mergeCell ref="I128:K128"/>
    <mergeCell ref="E134:F134"/>
    <mergeCell ref="I134:K134"/>
    <mergeCell ref="E135:F135"/>
    <mergeCell ref="I135:K135"/>
    <mergeCell ref="E136:F136"/>
    <mergeCell ref="I136:K136"/>
    <mergeCell ref="E137:F137"/>
    <mergeCell ref="I137:K137"/>
    <mergeCell ref="E138:F138"/>
    <mergeCell ref="I138:K138"/>
    <mergeCell ref="E139:F139"/>
    <mergeCell ref="I139:K139"/>
    <mergeCell ref="A140:M140"/>
    <mergeCell ref="A141:M141"/>
    <mergeCell ref="A142:A147"/>
    <mergeCell ref="B142:B147"/>
    <mergeCell ref="E142:F142"/>
    <mergeCell ref="I142:J142"/>
    <mergeCell ref="K142:L142"/>
    <mergeCell ref="M142:M147"/>
    <mergeCell ref="E143:F143"/>
    <mergeCell ref="I143:J143"/>
    <mergeCell ref="K143:L143"/>
    <mergeCell ref="E144:F144"/>
    <mergeCell ref="I144:J144"/>
    <mergeCell ref="K144:L144"/>
    <mergeCell ref="E145:F145"/>
    <mergeCell ref="I145:J145"/>
    <mergeCell ref="K145:L145"/>
    <mergeCell ref="E146:F146"/>
    <mergeCell ref="I146:J146"/>
    <mergeCell ref="K146:L146"/>
    <mergeCell ref="E147:F147"/>
    <mergeCell ref="I147:J147"/>
    <mergeCell ref="K147:L147"/>
    <mergeCell ref="A148:A153"/>
    <mergeCell ref="B148:B153"/>
    <mergeCell ref="E148:F148"/>
    <mergeCell ref="I148:J148"/>
    <mergeCell ref="K148:L148"/>
    <mergeCell ref="M148:M153"/>
    <mergeCell ref="E149:F149"/>
    <mergeCell ref="I149:J149"/>
    <mergeCell ref="K149:L149"/>
    <mergeCell ref="E150:F150"/>
    <mergeCell ref="I150:J150"/>
    <mergeCell ref="K150:L150"/>
    <mergeCell ref="E151:F151"/>
    <mergeCell ref="I151:J151"/>
    <mergeCell ref="K151:L151"/>
    <mergeCell ref="E152:F152"/>
    <mergeCell ref="I152:J152"/>
    <mergeCell ref="K152:L152"/>
    <mergeCell ref="E153:F153"/>
    <mergeCell ref="I153:J153"/>
    <mergeCell ref="K153:L153"/>
    <mergeCell ref="E154:F154"/>
    <mergeCell ref="I154:J154"/>
    <mergeCell ref="K154:L154"/>
    <mergeCell ref="A155:M155"/>
    <mergeCell ref="A156:A158"/>
    <mergeCell ref="B156:B158"/>
    <mergeCell ref="E156:F156"/>
    <mergeCell ref="I156:J156"/>
    <mergeCell ref="K156:L156"/>
    <mergeCell ref="M156:M158"/>
    <mergeCell ref="E157:F157"/>
    <mergeCell ref="I157:J157"/>
    <mergeCell ref="K157:L157"/>
    <mergeCell ref="E158:F158"/>
    <mergeCell ref="I158:J158"/>
    <mergeCell ref="K158:L158"/>
    <mergeCell ref="A159:A160"/>
    <mergeCell ref="B159:B160"/>
    <mergeCell ref="E159:F159"/>
    <mergeCell ref="I159:J159"/>
    <mergeCell ref="K159:L159"/>
    <mergeCell ref="M159:M160"/>
    <mergeCell ref="E160:F160"/>
    <mergeCell ref="I160:J160"/>
    <mergeCell ref="K160:L160"/>
    <mergeCell ref="A161:A165"/>
    <mergeCell ref="B161:B165"/>
    <mergeCell ref="E161:F161"/>
    <mergeCell ref="I161:J161"/>
    <mergeCell ref="K161:L161"/>
    <mergeCell ref="M161:M165"/>
    <mergeCell ref="E162:F162"/>
    <mergeCell ref="I162:J162"/>
    <mergeCell ref="K162:L162"/>
    <mergeCell ref="E163:F163"/>
    <mergeCell ref="I163:J163"/>
    <mergeCell ref="K163:L163"/>
    <mergeCell ref="E164:F164"/>
    <mergeCell ref="I164:J164"/>
    <mergeCell ref="K164:L164"/>
    <mergeCell ref="E165:F165"/>
    <mergeCell ref="I165:J165"/>
    <mergeCell ref="K165:L165"/>
    <mergeCell ref="A166:A170"/>
    <mergeCell ref="B166:B170"/>
    <mergeCell ref="E166:F166"/>
    <mergeCell ref="I166:J166"/>
    <mergeCell ref="K166:L166"/>
    <mergeCell ref="M166:M170"/>
    <mergeCell ref="E167:F167"/>
    <mergeCell ref="I167:J167"/>
    <mergeCell ref="K167:L167"/>
    <mergeCell ref="E168:F168"/>
    <mergeCell ref="I168:J168"/>
    <mergeCell ref="K168:L168"/>
    <mergeCell ref="E169:F169"/>
    <mergeCell ref="I169:J169"/>
    <mergeCell ref="K169:L169"/>
    <mergeCell ref="E170:F170"/>
    <mergeCell ref="I170:J170"/>
    <mergeCell ref="K170:L170"/>
    <mergeCell ref="A171:A175"/>
    <mergeCell ref="B171:B175"/>
    <mergeCell ref="E171:F171"/>
    <mergeCell ref="I171:J171"/>
    <mergeCell ref="K171:L171"/>
    <mergeCell ref="M171:M175"/>
    <mergeCell ref="E172:F172"/>
    <mergeCell ref="I172:J172"/>
    <mergeCell ref="K172:L172"/>
    <mergeCell ref="E173:F173"/>
    <mergeCell ref="I173:J173"/>
    <mergeCell ref="K173:L173"/>
    <mergeCell ref="E174:F174"/>
    <mergeCell ref="I174:J174"/>
    <mergeCell ref="K174:L174"/>
    <mergeCell ref="E175:F175"/>
    <mergeCell ref="I175:J175"/>
    <mergeCell ref="K175:L175"/>
    <mergeCell ref="E176:F176"/>
    <mergeCell ref="I176:J176"/>
    <mergeCell ref="K176:L176"/>
    <mergeCell ref="A177:A180"/>
    <mergeCell ref="B177:B180"/>
    <mergeCell ref="E177:F177"/>
    <mergeCell ref="I177:J177"/>
    <mergeCell ref="K177:L177"/>
    <mergeCell ref="M177:M180"/>
    <mergeCell ref="E178:F178"/>
    <mergeCell ref="I178:J178"/>
    <mergeCell ref="K178:L178"/>
    <mergeCell ref="E179:F179"/>
    <mergeCell ref="I179:J179"/>
    <mergeCell ref="K179:L179"/>
    <mergeCell ref="E180:F180"/>
    <mergeCell ref="I180:J180"/>
    <mergeCell ref="K180:L180"/>
    <mergeCell ref="A181:A185"/>
    <mergeCell ref="B181:B185"/>
    <mergeCell ref="E181:F181"/>
    <mergeCell ref="I181:J181"/>
    <mergeCell ref="K181:L181"/>
    <mergeCell ref="M181:M185"/>
    <mergeCell ref="E182:F182"/>
    <mergeCell ref="I182:J182"/>
    <mergeCell ref="K182:L182"/>
    <mergeCell ref="E183:F183"/>
    <mergeCell ref="I183:J183"/>
    <mergeCell ref="K183:L183"/>
    <mergeCell ref="E184:F184"/>
    <mergeCell ref="I184:J184"/>
    <mergeCell ref="K184:L184"/>
    <mergeCell ref="E185:F185"/>
    <mergeCell ref="I185:J185"/>
    <mergeCell ref="K185:L185"/>
    <mergeCell ref="A186:A190"/>
    <mergeCell ref="B186:B190"/>
    <mergeCell ref="E186:F186"/>
    <mergeCell ref="I186:J186"/>
    <mergeCell ref="K186:L186"/>
    <mergeCell ref="M186:M190"/>
    <mergeCell ref="E187:F187"/>
    <mergeCell ref="I187:J187"/>
    <mergeCell ref="K187:L187"/>
    <mergeCell ref="E188:F188"/>
    <mergeCell ref="I188:J188"/>
    <mergeCell ref="K188:L188"/>
    <mergeCell ref="E189:F189"/>
    <mergeCell ref="I189:J189"/>
    <mergeCell ref="K189:L189"/>
    <mergeCell ref="E190:F190"/>
    <mergeCell ref="I190:J190"/>
    <mergeCell ref="K190:L190"/>
    <mergeCell ref="A191:A194"/>
    <mergeCell ref="B191:B194"/>
    <mergeCell ref="E191:F191"/>
    <mergeCell ref="I191:J191"/>
    <mergeCell ref="K191:L191"/>
    <mergeCell ref="M191:M194"/>
    <mergeCell ref="E192:F192"/>
    <mergeCell ref="I192:J192"/>
    <mergeCell ref="K192:L192"/>
    <mergeCell ref="E193:F193"/>
    <mergeCell ref="I193:J193"/>
    <mergeCell ref="K193:L193"/>
    <mergeCell ref="E194:F194"/>
    <mergeCell ref="I194:J194"/>
    <mergeCell ref="K194:L194"/>
    <mergeCell ref="A195:A196"/>
    <mergeCell ref="B195:B196"/>
    <mergeCell ref="E195:F195"/>
    <mergeCell ref="I195:J195"/>
    <mergeCell ref="K195:L195"/>
    <mergeCell ref="M195:M196"/>
    <mergeCell ref="E196:F196"/>
    <mergeCell ref="I196:J196"/>
    <mergeCell ref="K196:L196"/>
    <mergeCell ref="A197:A201"/>
    <mergeCell ref="B197:B201"/>
    <mergeCell ref="E197:F197"/>
    <mergeCell ref="I197:J197"/>
    <mergeCell ref="K197:L197"/>
    <mergeCell ref="M197:M201"/>
    <mergeCell ref="E198:F198"/>
    <mergeCell ref="I198:J198"/>
    <mergeCell ref="K198:L198"/>
    <mergeCell ref="E199:F199"/>
    <mergeCell ref="I199:J199"/>
    <mergeCell ref="K199:L199"/>
    <mergeCell ref="E200:F200"/>
    <mergeCell ref="I200:J200"/>
    <mergeCell ref="K200:L200"/>
    <mergeCell ref="E201:F201"/>
    <mergeCell ref="I201:J201"/>
    <mergeCell ref="K201:L201"/>
    <mergeCell ref="A202:A206"/>
    <mergeCell ref="B202:B206"/>
    <mergeCell ref="E202:F202"/>
    <mergeCell ref="I202:J202"/>
    <mergeCell ref="K202:L202"/>
    <mergeCell ref="M202:M206"/>
    <mergeCell ref="E203:F203"/>
    <mergeCell ref="I203:J203"/>
    <mergeCell ref="K203:L203"/>
    <mergeCell ref="E204:F204"/>
    <mergeCell ref="I204:J204"/>
    <mergeCell ref="K204:L204"/>
    <mergeCell ref="E205:F205"/>
    <mergeCell ref="I205:J205"/>
    <mergeCell ref="K205:L205"/>
    <mergeCell ref="E206:F206"/>
    <mergeCell ref="I206:J206"/>
    <mergeCell ref="K206:L206"/>
    <mergeCell ref="A207:A211"/>
    <mergeCell ref="B207:B211"/>
    <mergeCell ref="E207:F207"/>
    <mergeCell ref="I207:J207"/>
    <mergeCell ref="K207:L207"/>
    <mergeCell ref="M207:M211"/>
    <mergeCell ref="E208:F208"/>
    <mergeCell ref="I208:J208"/>
    <mergeCell ref="K208:L208"/>
    <mergeCell ref="E209:F209"/>
    <mergeCell ref="I209:J209"/>
    <mergeCell ref="K209:L209"/>
    <mergeCell ref="E210:F210"/>
    <mergeCell ref="I210:J210"/>
    <mergeCell ref="K210:L210"/>
    <mergeCell ref="E211:F211"/>
    <mergeCell ref="I211:J211"/>
    <mergeCell ref="K211:L211"/>
    <mergeCell ref="A212:A214"/>
    <mergeCell ref="B212:B214"/>
    <mergeCell ref="E212:F212"/>
    <mergeCell ref="I212:J212"/>
    <mergeCell ref="K212:L212"/>
    <mergeCell ref="M212:M214"/>
    <mergeCell ref="E213:F213"/>
    <mergeCell ref="I213:J213"/>
    <mergeCell ref="K213:L213"/>
    <mergeCell ref="E214:F214"/>
    <mergeCell ref="I214:J214"/>
    <mergeCell ref="K214:L214"/>
    <mergeCell ref="A215:A216"/>
    <mergeCell ref="B215:B216"/>
    <mergeCell ref="E215:F215"/>
    <mergeCell ref="I215:J215"/>
    <mergeCell ref="K215:L215"/>
    <mergeCell ref="M215:M216"/>
    <mergeCell ref="E216:F216"/>
    <mergeCell ref="I216:J216"/>
    <mergeCell ref="K216:L216"/>
    <mergeCell ref="A217:A221"/>
    <mergeCell ref="B217:B221"/>
    <mergeCell ref="E217:F217"/>
    <mergeCell ref="I217:J217"/>
    <mergeCell ref="K217:L217"/>
    <mergeCell ref="M217:M221"/>
    <mergeCell ref="E218:F218"/>
    <mergeCell ref="I218:J218"/>
    <mergeCell ref="K218:L218"/>
    <mergeCell ref="E219:F219"/>
    <mergeCell ref="I219:J219"/>
    <mergeCell ref="K219:L219"/>
    <mergeCell ref="E220:F220"/>
    <mergeCell ref="I220:J220"/>
    <mergeCell ref="K220:L220"/>
    <mergeCell ref="E221:F221"/>
    <mergeCell ref="I221:J221"/>
    <mergeCell ref="K221:L221"/>
    <mergeCell ref="A222:A226"/>
    <mergeCell ref="B222:B226"/>
    <mergeCell ref="E222:F222"/>
    <mergeCell ref="I222:J222"/>
    <mergeCell ref="K222:L222"/>
    <mergeCell ref="M222:M226"/>
    <mergeCell ref="E223:F223"/>
    <mergeCell ref="I223:J223"/>
    <mergeCell ref="K223:L223"/>
    <mergeCell ref="E224:F224"/>
    <mergeCell ref="I224:J224"/>
    <mergeCell ref="K224:L224"/>
    <mergeCell ref="E225:F225"/>
    <mergeCell ref="I225:J225"/>
    <mergeCell ref="K225:L225"/>
    <mergeCell ref="E226:F226"/>
    <mergeCell ref="I226:J226"/>
    <mergeCell ref="K226:L226"/>
    <mergeCell ref="A227:A230"/>
    <mergeCell ref="B227:B230"/>
    <mergeCell ref="E227:F227"/>
    <mergeCell ref="I227:J227"/>
    <mergeCell ref="K227:L227"/>
    <mergeCell ref="M227:M230"/>
    <mergeCell ref="E228:F228"/>
    <mergeCell ref="I228:J228"/>
    <mergeCell ref="K228:L228"/>
    <mergeCell ref="E229:F229"/>
    <mergeCell ref="I229:J229"/>
    <mergeCell ref="K229:L229"/>
    <mergeCell ref="E230:F230"/>
    <mergeCell ref="I230:J230"/>
    <mergeCell ref="K230:L230"/>
    <mergeCell ref="E231:F231"/>
    <mergeCell ref="I231:J231"/>
    <mergeCell ref="K231:L231"/>
    <mergeCell ref="M231:M232"/>
    <mergeCell ref="E232:F232"/>
    <mergeCell ref="I232:J232"/>
    <mergeCell ref="K232:L232"/>
    <mergeCell ref="A233:M233"/>
    <mergeCell ref="A234:A237"/>
    <mergeCell ref="B234:B237"/>
    <mergeCell ref="E234:F234"/>
    <mergeCell ref="I234:J234"/>
    <mergeCell ref="K234:L234"/>
    <mergeCell ref="M234:M237"/>
    <mergeCell ref="E235:F235"/>
    <mergeCell ref="I235:J235"/>
    <mergeCell ref="K235:L235"/>
    <mergeCell ref="E236:F236"/>
    <mergeCell ref="I236:J236"/>
    <mergeCell ref="K236:L236"/>
    <mergeCell ref="E237:F237"/>
    <mergeCell ref="I237:J237"/>
    <mergeCell ref="K237:L237"/>
    <mergeCell ref="A238:A242"/>
    <mergeCell ref="B238:B242"/>
    <mergeCell ref="E238:F238"/>
    <mergeCell ref="I238:J238"/>
    <mergeCell ref="K238:L238"/>
    <mergeCell ref="M238:M242"/>
    <mergeCell ref="E239:F239"/>
    <mergeCell ref="I239:J239"/>
    <mergeCell ref="K239:L239"/>
    <mergeCell ref="E240:F240"/>
    <mergeCell ref="I240:J240"/>
    <mergeCell ref="K240:L240"/>
    <mergeCell ref="E241:F241"/>
    <mergeCell ref="I241:J241"/>
    <mergeCell ref="K241:L241"/>
    <mergeCell ref="E242:F242"/>
    <mergeCell ref="I242:J242"/>
    <mergeCell ref="K242:L242"/>
    <mergeCell ref="A243:A247"/>
    <mergeCell ref="B243:B247"/>
    <mergeCell ref="E243:F243"/>
    <mergeCell ref="I243:J243"/>
    <mergeCell ref="K243:L243"/>
    <mergeCell ref="M243:M247"/>
    <mergeCell ref="E244:F244"/>
    <mergeCell ref="I244:J244"/>
    <mergeCell ref="K244:L244"/>
    <mergeCell ref="E245:F245"/>
    <mergeCell ref="I245:J245"/>
    <mergeCell ref="K245:L245"/>
    <mergeCell ref="E246:F246"/>
    <mergeCell ref="I246:J246"/>
    <mergeCell ref="K246:L246"/>
    <mergeCell ref="E247:F247"/>
    <mergeCell ref="I247:J247"/>
    <mergeCell ref="K247:L247"/>
    <mergeCell ref="A248:A249"/>
    <mergeCell ref="B248:B249"/>
    <mergeCell ref="E248:F248"/>
    <mergeCell ref="I248:J248"/>
    <mergeCell ref="K248:L248"/>
    <mergeCell ref="M248:M249"/>
    <mergeCell ref="E249:F249"/>
    <mergeCell ref="I249:J249"/>
    <mergeCell ref="K249:L249"/>
    <mergeCell ref="A250:A252"/>
    <mergeCell ref="B250:B252"/>
    <mergeCell ref="E250:F250"/>
    <mergeCell ref="I250:J250"/>
    <mergeCell ref="K250:L250"/>
    <mergeCell ref="M250:M252"/>
    <mergeCell ref="E251:F251"/>
    <mergeCell ref="I251:J251"/>
    <mergeCell ref="K251:L251"/>
    <mergeCell ref="E252:F252"/>
    <mergeCell ref="I252:J252"/>
    <mergeCell ref="K252:L252"/>
    <mergeCell ref="A253:A257"/>
    <mergeCell ref="B253:B257"/>
    <mergeCell ref="E253:F253"/>
    <mergeCell ref="I253:J253"/>
    <mergeCell ref="K253:L253"/>
    <mergeCell ref="M253:M257"/>
    <mergeCell ref="E254:F254"/>
    <mergeCell ref="I254:J254"/>
    <mergeCell ref="K254:L254"/>
    <mergeCell ref="E255:F255"/>
    <mergeCell ref="I255:J255"/>
    <mergeCell ref="K255:L255"/>
    <mergeCell ref="E256:F256"/>
    <mergeCell ref="I256:J256"/>
    <mergeCell ref="K256:L256"/>
    <mergeCell ref="E257:F257"/>
    <mergeCell ref="I257:J257"/>
    <mergeCell ref="K257:L257"/>
    <mergeCell ref="A258:A262"/>
    <mergeCell ref="B258:B262"/>
    <mergeCell ref="E258:F258"/>
    <mergeCell ref="I258:J258"/>
    <mergeCell ref="K258:L258"/>
    <mergeCell ref="M258:M262"/>
    <mergeCell ref="E259:F259"/>
    <mergeCell ref="I259:J259"/>
    <mergeCell ref="K259:L259"/>
    <mergeCell ref="E260:F260"/>
    <mergeCell ref="I260:J260"/>
    <mergeCell ref="K260:L260"/>
    <mergeCell ref="E261:F261"/>
    <mergeCell ref="I261:J261"/>
    <mergeCell ref="K261:L261"/>
    <mergeCell ref="E262:F262"/>
    <mergeCell ref="I262:J262"/>
    <mergeCell ref="K262:L262"/>
    <mergeCell ref="E263:F263"/>
    <mergeCell ref="I263:J263"/>
    <mergeCell ref="K263:L263"/>
    <mergeCell ref="A264:M264"/>
    <mergeCell ref="A265:A269"/>
    <mergeCell ref="B265:B269"/>
    <mergeCell ref="E265:F265"/>
    <mergeCell ref="I265:J265"/>
    <mergeCell ref="K265:L265"/>
    <mergeCell ref="M265:M269"/>
    <mergeCell ref="E266:F266"/>
    <mergeCell ref="I266:J266"/>
    <mergeCell ref="K266:L266"/>
    <mergeCell ref="E267:F267"/>
    <mergeCell ref="I267:J267"/>
    <mergeCell ref="K267:L267"/>
    <mergeCell ref="E268:F268"/>
    <mergeCell ref="I268:J268"/>
    <mergeCell ref="K268:L268"/>
    <mergeCell ref="E269:F269"/>
    <mergeCell ref="I269:J269"/>
    <mergeCell ref="K269:L269"/>
    <mergeCell ref="E270:F270"/>
    <mergeCell ref="I270:J270"/>
    <mergeCell ref="K270:L270"/>
    <mergeCell ref="A271:A275"/>
    <mergeCell ref="B271:B275"/>
    <mergeCell ref="E271:F271"/>
    <mergeCell ref="I271:J271"/>
    <mergeCell ref="K271:L271"/>
    <mergeCell ref="M271:M275"/>
    <mergeCell ref="E272:F272"/>
    <mergeCell ref="I272:J272"/>
    <mergeCell ref="K272:L272"/>
    <mergeCell ref="E273:F273"/>
    <mergeCell ref="I273:J273"/>
    <mergeCell ref="K273:L273"/>
    <mergeCell ref="E274:F274"/>
    <mergeCell ref="I274:J274"/>
    <mergeCell ref="K274:L274"/>
    <mergeCell ref="E275:F275"/>
    <mergeCell ref="I275:J275"/>
    <mergeCell ref="K275:L275"/>
    <mergeCell ref="E276:F276"/>
    <mergeCell ref="I276:J276"/>
    <mergeCell ref="K276:L276"/>
    <mergeCell ref="A277:M277"/>
    <mergeCell ref="A278:A282"/>
    <mergeCell ref="B278:B282"/>
    <mergeCell ref="D278:E278"/>
    <mergeCell ref="I278:J278"/>
    <mergeCell ref="K278:L278"/>
    <mergeCell ref="M278:M282"/>
    <mergeCell ref="D279:E279"/>
    <mergeCell ref="I279:J279"/>
    <mergeCell ref="K279:L279"/>
    <mergeCell ref="D280:E280"/>
    <mergeCell ref="I280:J280"/>
    <mergeCell ref="K280:L280"/>
    <mergeCell ref="D281:E281"/>
    <mergeCell ref="I281:J281"/>
    <mergeCell ref="K281:L281"/>
    <mergeCell ref="D282:E282"/>
    <mergeCell ref="I282:J282"/>
    <mergeCell ref="K282:L282"/>
    <mergeCell ref="D283:E283"/>
    <mergeCell ref="I283:J283"/>
    <mergeCell ref="K283:L283"/>
    <mergeCell ref="A284:M284"/>
    <mergeCell ref="A285:M285"/>
    <mergeCell ref="D286:E286"/>
    <mergeCell ref="I286:J286"/>
    <mergeCell ref="K286:L286"/>
    <mergeCell ref="A287:A289"/>
    <mergeCell ref="B287:B289"/>
    <mergeCell ref="D287:E287"/>
    <mergeCell ref="I287:J287"/>
    <mergeCell ref="K287:L287"/>
    <mergeCell ref="M287:M289"/>
    <mergeCell ref="D288:E288"/>
    <mergeCell ref="I288:J288"/>
    <mergeCell ref="K288:L288"/>
    <mergeCell ref="D289:E289"/>
    <mergeCell ref="I289:J289"/>
    <mergeCell ref="K289:L289"/>
    <mergeCell ref="A290:A293"/>
    <mergeCell ref="B290:B293"/>
    <mergeCell ref="D290:E290"/>
    <mergeCell ref="I290:J290"/>
    <mergeCell ref="K290:L290"/>
    <mergeCell ref="M290:M293"/>
    <mergeCell ref="D291:E291"/>
    <mergeCell ref="I291:J291"/>
    <mergeCell ref="K291:L291"/>
    <mergeCell ref="D292:E292"/>
    <mergeCell ref="I292:J292"/>
    <mergeCell ref="K292:L292"/>
    <mergeCell ref="D293:E293"/>
    <mergeCell ref="I293:J293"/>
    <mergeCell ref="K293:L293"/>
    <mergeCell ref="D294:E294"/>
    <mergeCell ref="I294:J294"/>
    <mergeCell ref="K294:L294"/>
    <mergeCell ref="D295:E295"/>
    <mergeCell ref="I295:J295"/>
    <mergeCell ref="K295:L295"/>
    <mergeCell ref="D296:E296"/>
    <mergeCell ref="I296:J296"/>
    <mergeCell ref="K296:L296"/>
    <mergeCell ref="D297:E297"/>
    <mergeCell ref="I297:J297"/>
    <mergeCell ref="K297:L297"/>
    <mergeCell ref="D298:E298"/>
    <mergeCell ref="I298:J298"/>
    <mergeCell ref="K298:L298"/>
    <mergeCell ref="D299:E299"/>
    <mergeCell ref="I299:J299"/>
    <mergeCell ref="K299:L299"/>
    <mergeCell ref="A300:M300"/>
    <mergeCell ref="A301:M301"/>
    <mergeCell ref="A302:M302"/>
    <mergeCell ref="A303:A307"/>
    <mergeCell ref="B303:B307"/>
    <mergeCell ref="E303:F303"/>
    <mergeCell ref="I303:J303"/>
    <mergeCell ref="K303:L303"/>
    <mergeCell ref="M303:M307"/>
    <mergeCell ref="E304:F304"/>
    <mergeCell ref="I304:J304"/>
    <mergeCell ref="K304:L304"/>
    <mergeCell ref="E305:F305"/>
    <mergeCell ref="I305:J305"/>
    <mergeCell ref="K305:L305"/>
    <mergeCell ref="E306:F306"/>
    <mergeCell ref="I306:J306"/>
    <mergeCell ref="K306:L306"/>
    <mergeCell ref="E307:F307"/>
    <mergeCell ref="I307:J307"/>
    <mergeCell ref="K307:L307"/>
    <mergeCell ref="A308:A312"/>
    <mergeCell ref="B308:B312"/>
    <mergeCell ref="E308:F308"/>
    <mergeCell ref="I308:J308"/>
    <mergeCell ref="K308:L308"/>
    <mergeCell ref="M308:M312"/>
    <mergeCell ref="E309:F309"/>
    <mergeCell ref="I309:J309"/>
    <mergeCell ref="K309:L309"/>
    <mergeCell ref="E310:F310"/>
    <mergeCell ref="I310:J310"/>
    <mergeCell ref="K310:L310"/>
    <mergeCell ref="E311:F311"/>
    <mergeCell ref="I311:J311"/>
    <mergeCell ref="K311:L311"/>
    <mergeCell ref="E312:F312"/>
    <mergeCell ref="I312:J312"/>
    <mergeCell ref="K312:L312"/>
    <mergeCell ref="E313:F313"/>
    <mergeCell ref="I313:J313"/>
    <mergeCell ref="K313:L313"/>
    <mergeCell ref="A314:M314"/>
    <mergeCell ref="A315:A319"/>
    <mergeCell ref="B315:B319"/>
    <mergeCell ref="E315:F315"/>
    <mergeCell ref="I315:J315"/>
    <mergeCell ref="K315:L315"/>
    <mergeCell ref="M315:M319"/>
    <mergeCell ref="E316:F316"/>
    <mergeCell ref="I316:J316"/>
    <mergeCell ref="K316:L316"/>
    <mergeCell ref="E317:F317"/>
    <mergeCell ref="I317:J317"/>
    <mergeCell ref="K317:L317"/>
    <mergeCell ref="E318:F318"/>
    <mergeCell ref="I318:J318"/>
    <mergeCell ref="K318:L318"/>
    <mergeCell ref="E319:F319"/>
    <mergeCell ref="I319:J319"/>
    <mergeCell ref="K319:L319"/>
    <mergeCell ref="E320:F320"/>
    <mergeCell ref="I320:J320"/>
    <mergeCell ref="K320:L320"/>
    <mergeCell ref="A321:M321"/>
    <mergeCell ref="A322:A326"/>
    <mergeCell ref="B322:B326"/>
    <mergeCell ref="D322:E322"/>
    <mergeCell ref="I322:J322"/>
    <mergeCell ref="K322:L322"/>
    <mergeCell ref="M322:M326"/>
    <mergeCell ref="D323:E323"/>
    <mergeCell ref="I323:J323"/>
    <mergeCell ref="K323:L323"/>
    <mergeCell ref="D324:E324"/>
    <mergeCell ref="I324:J324"/>
    <mergeCell ref="K324:L324"/>
    <mergeCell ref="D325:E325"/>
    <mergeCell ref="I325:J325"/>
    <mergeCell ref="K325:L325"/>
    <mergeCell ref="D326:E326"/>
    <mergeCell ref="I326:J326"/>
    <mergeCell ref="K326:L326"/>
    <mergeCell ref="D327:E327"/>
    <mergeCell ref="I327:J327"/>
    <mergeCell ref="K327:L327"/>
    <mergeCell ref="A328:A332"/>
    <mergeCell ref="B328:B332"/>
    <mergeCell ref="D328:E328"/>
    <mergeCell ref="I328:J328"/>
    <mergeCell ref="K328:L328"/>
    <mergeCell ref="M328:M332"/>
    <mergeCell ref="D329:E329"/>
    <mergeCell ref="I329:J329"/>
    <mergeCell ref="K329:L329"/>
    <mergeCell ref="D330:E330"/>
    <mergeCell ref="I330:J330"/>
    <mergeCell ref="K330:L330"/>
    <mergeCell ref="D331:E331"/>
    <mergeCell ref="I331:J331"/>
    <mergeCell ref="K331:L331"/>
    <mergeCell ref="D332:E332"/>
    <mergeCell ref="I332:J332"/>
    <mergeCell ref="K332:L332"/>
    <mergeCell ref="A333:A337"/>
    <mergeCell ref="B333:B337"/>
    <mergeCell ref="D333:E333"/>
    <mergeCell ref="I333:J333"/>
    <mergeCell ref="K333:L333"/>
    <mergeCell ref="M333:M337"/>
    <mergeCell ref="D334:E334"/>
    <mergeCell ref="I334:J334"/>
    <mergeCell ref="K334:L334"/>
    <mergeCell ref="D335:E335"/>
    <mergeCell ref="I335:J335"/>
    <mergeCell ref="K335:L335"/>
    <mergeCell ref="D336:E336"/>
    <mergeCell ref="I336:J336"/>
    <mergeCell ref="K336:L336"/>
    <mergeCell ref="D337:E337"/>
    <mergeCell ref="I337:J337"/>
    <mergeCell ref="K337:L337"/>
    <mergeCell ref="A129:A133"/>
    <mergeCell ref="B129:B133"/>
    <mergeCell ref="A7:M7"/>
    <mergeCell ref="A6:M6"/>
    <mergeCell ref="J13:K13"/>
    <mergeCell ref="H13:I13"/>
    <mergeCell ref="E13:F13"/>
    <mergeCell ref="J12:K12"/>
    <mergeCell ref="H12:I12"/>
    <mergeCell ref="E12:F12"/>
    <mergeCell ref="J11:K11"/>
    <mergeCell ref="H11:I11"/>
    <mergeCell ref="E11:F11"/>
    <mergeCell ref="J10:K10"/>
    <mergeCell ref="H10:I10"/>
    <mergeCell ref="E10:F10"/>
    <mergeCell ref="J9:K9"/>
    <mergeCell ref="H9:I9"/>
    <mergeCell ref="E9:F9"/>
    <mergeCell ref="B9:B13"/>
    <mergeCell ref="M8:M13"/>
    <mergeCell ref="J8:K8"/>
    <mergeCell ref="H8:I8"/>
    <mergeCell ref="E8:F8"/>
    <mergeCell ref="E118:F118"/>
    <mergeCell ref="I118:K118"/>
    <mergeCell ref="A119:A123"/>
    <mergeCell ref="B119:B123"/>
    <mergeCell ref="E119:F119"/>
    <mergeCell ref="I119:K119"/>
    <mergeCell ref="M119:M123"/>
    <mergeCell ref="E120:F120"/>
  </mergeCells>
  <pageMargins left="0.70866141732283472" right="0.70866141732283472" top="0.74803149606299213" bottom="0.74803149606299213" header="0.31496062992125984" footer="0.31496062992125984"/>
  <pageSetup paperSize="9" scale="70" fitToHeight="1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cp:lastModifiedBy>
  <cp:lastPrinted>2021-07-12T12:48:19Z</cp:lastPrinted>
  <dcterms:created xsi:type="dcterms:W3CDTF">2020-09-28T08:22:00Z</dcterms:created>
  <dcterms:modified xsi:type="dcterms:W3CDTF">2021-07-12T13:13:32Z</dcterms:modified>
</cp:coreProperties>
</file>